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645" windowWidth="12000" windowHeight="3060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'auta'!$A$1:$Z$56</definedName>
    <definedName name="_xlnm.Print_Area" localSheetId="1">'budynki'!$A$1:$AA$121</definedName>
    <definedName name="_xlnm.Print_Area" localSheetId="2">'elektronika '!$A$1:$D$280</definedName>
    <definedName name="_xlnm.Print_Area" localSheetId="4">'szkody'!$A$1:$D$23</definedName>
    <definedName name="_xlnm.Print_Area" localSheetId="5">'środki trwałe'!$A$1:$D$20</definedName>
    <definedName name="_xlnm.Print_Titles" localSheetId="3">'auta'!$A:$E,'auta'!$1:$5</definedName>
    <definedName name="_xlnm.Print_Titles" localSheetId="1">'budynki'!$A:$B,'budynki'!$4:$5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<sst xmlns="http://schemas.openxmlformats.org/spreadsheetml/2006/main" count="1746" uniqueCount="742">
  <si>
    <t>RAZEM</t>
  </si>
  <si>
    <t>Liczba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</si>
  <si>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</si>
  <si>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</si>
  <si>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</si>
  <si>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</si>
  <si>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</si>
  <si>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</si>
  <si>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</si>
  <si>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</si>
  <si>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</si>
  <si>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</si>
  <si>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</si>
  <si>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</si>
  <si>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</si>
  <si>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</si>
  <si>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</si>
  <si>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</si>
  <si>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</si>
  <si>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</si>
  <si>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</si>
  <si>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</si>
  <si>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</si>
  <si>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</si>
  <si>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</si>
  <si>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</si>
  <si>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</si>
  <si>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</si>
  <si>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</si>
  <si>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</si>
  <si>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</si>
  <si>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</si>
  <si>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</si>
  <si>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</si>
  <si>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</si>
  <si>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</si>
  <si>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</si>
  <si>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</si>
  <si>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</si>
  <si>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</si>
  <si>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</si>
  <si>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</si>
  <si>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</si>
  <si>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</si>
  <si>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</si>
  <si>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</si>
  <si>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</si>
  <si>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</si>
  <si>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Odległość lokalizacji od najbliższego zbiornika wodnego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</si>
  <si>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</si>
  <si>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</si>
  <si>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</si>
  <si>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</si>
  <si>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</si>
  <si>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</si>
  <si>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</si>
  <si>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</si>
  <si>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</si>
  <si>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</si>
  <si>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</si>
  <si>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</si>
  <si>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</si>
  <si>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</si>
  <si>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</si>
  <si>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</si>
  <si>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</si>
  <si>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</si>
  <si>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</si>
  <si>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</si>
  <si>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</si>
  <si>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</si>
  <si>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</si>
  <si>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</si>
  <si>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</si>
  <si>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</si>
  <si>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</si>
  <si>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</si>
  <si>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</si>
  <si>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</si>
  <si>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</si>
  <si>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</si>
  <si>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</si>
  <si>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</si>
  <si>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Wyposażenie pojazdu specjalnego</t>
  </si>
  <si>
    <t>561-13-27-106</t>
  </si>
  <si>
    <t>Starostwo Powiatowe</t>
  </si>
  <si>
    <t>50</t>
  </si>
  <si>
    <t>1. Starostwo powiatowe</t>
  </si>
  <si>
    <t>Budynek użytkowy - Starostwo</t>
  </si>
  <si>
    <t>Budynek gospodarczy</t>
  </si>
  <si>
    <t>Budynek mieszkalny - piętrowy</t>
  </si>
  <si>
    <t>Budynek mieszkalny 0 parter</t>
  </si>
  <si>
    <t>Budynek mieszkalny</t>
  </si>
  <si>
    <t>budynek administracyjno-mieszkalny</t>
  </si>
  <si>
    <t>budynek mieszkalny Sypniewo</t>
  </si>
  <si>
    <t>administracja</t>
  </si>
  <si>
    <t>tak</t>
  </si>
  <si>
    <t>alarm</t>
  </si>
  <si>
    <t>ul. Kościuszki 11, Sępólno Kraj.</t>
  </si>
  <si>
    <t>ul. Pocztowa 14, Więcbork</t>
  </si>
  <si>
    <t>ul. 29 Stycznia 43, Sypniewo</t>
  </si>
  <si>
    <t>ul. 29 Stycznia 10, Sypniewo</t>
  </si>
  <si>
    <t>ul. Wojska Polskiego 20, Sępólno Kraj.</t>
  </si>
  <si>
    <t>ul. 29 Stycznia 45A Sypniewo</t>
  </si>
  <si>
    <t>ul. Parkowa 2 Sypniewo</t>
  </si>
  <si>
    <t>nie</t>
  </si>
  <si>
    <t>czujnik, gaśnice, alarm</t>
  </si>
  <si>
    <t>1.Starostwo Powiatowe</t>
  </si>
  <si>
    <t>1. Starostwo Powiatowe</t>
  </si>
  <si>
    <t>Tabela nr 3 - Wykaz sprzętu elektronicznego w Powiecie Sępólno Krajeńskie</t>
  </si>
  <si>
    <t xml:space="preserve">Tabela nr 1 - Informacje ogólne do oceny ryzyka w Powiecie Sępólno Krajeńskie </t>
  </si>
  <si>
    <t>Tabela nr 2 - Wykaz budynków i budowli w Powiecie Sępólno Krajeńskie</t>
  </si>
  <si>
    <t>Tabela nr 4 - Wykaz pojazdów w  Powiecie Sępólno Krajeńskie</t>
  </si>
  <si>
    <t>notebook</t>
  </si>
  <si>
    <t>Telefon komórkowy</t>
  </si>
  <si>
    <t>komputer przenośny</t>
  </si>
  <si>
    <t>Klimatyzator przenośny</t>
  </si>
  <si>
    <t>APARAT Z PAMIĘCIĄ</t>
  </si>
  <si>
    <t>Notebook</t>
  </si>
  <si>
    <t>aparat cyfrowy</t>
  </si>
  <si>
    <t>drukarka</t>
  </si>
  <si>
    <t>zestaw komputerowy</t>
  </si>
  <si>
    <t>kopiarka cyfrowa</t>
  </si>
  <si>
    <t>UPS</t>
  </si>
  <si>
    <t>switch</t>
  </si>
  <si>
    <t>klimatyzator</t>
  </si>
  <si>
    <t>telefax</t>
  </si>
  <si>
    <t>zmywarka</t>
  </si>
  <si>
    <t>konsola</t>
  </si>
  <si>
    <t>dalmierz laserowy</t>
  </si>
  <si>
    <t>Zestaw komputerowy</t>
  </si>
  <si>
    <t>Klimatyzator</t>
  </si>
  <si>
    <t xml:space="preserve">Kopiarka  </t>
  </si>
  <si>
    <t>Wielkoformatowe urzadzenie wielofunkcyjne</t>
  </si>
  <si>
    <t>sieć informatyczna z serwerem</t>
  </si>
  <si>
    <t>drukarka 3320</t>
  </si>
  <si>
    <t>tablica informacyjna z wyświetlaczem LCD</t>
  </si>
  <si>
    <t>drukarka laserowa</t>
  </si>
  <si>
    <t>drukarka KYOCERA SF- 4000 DN</t>
  </si>
  <si>
    <t>router - urządzenie do sieci LAN</t>
  </si>
  <si>
    <t>drukarka koycera FS V5250DN</t>
  </si>
  <si>
    <t xml:space="preserve">klimatyzator AMC </t>
  </si>
  <si>
    <t>klimatyzator AMD 032</t>
  </si>
  <si>
    <t>8531B</t>
  </si>
  <si>
    <t>ok. .400 metrów</t>
  </si>
  <si>
    <t>Budynek szkoły</t>
  </si>
  <si>
    <t>Boisko szkolne</t>
  </si>
  <si>
    <t>ok. 1980</t>
  </si>
  <si>
    <t>hydranty wewnętrzne, gaśnice, alarm</t>
  </si>
  <si>
    <t>ul. Pocztowa 14a, Więcbork</t>
  </si>
  <si>
    <t>cegła</t>
  </si>
  <si>
    <t>drewnane</t>
  </si>
  <si>
    <t>drewno, styropapa</t>
  </si>
  <si>
    <t xml:space="preserve">nie dotyczy LO </t>
  </si>
  <si>
    <t>bardzo dobry</t>
  </si>
  <si>
    <t>dobry</t>
  </si>
  <si>
    <t>nie dotyczy</t>
  </si>
  <si>
    <t>trawnik, płyta pokryta asfaltem 300m2</t>
  </si>
  <si>
    <t>Komputer NETTOP AT 2300/945</t>
  </si>
  <si>
    <t>Drukarka laserowa Samsung CLP-310</t>
  </si>
  <si>
    <t>Monitor HYUNDAI LCD 19" x 96W</t>
  </si>
  <si>
    <t>Tablica interaktywna CLEVERBOARD</t>
  </si>
  <si>
    <t>Tablica Interaktywna CLASSUS DUAL PEN</t>
  </si>
  <si>
    <t>Projektor HITACHI CP-D10 EXT</t>
  </si>
  <si>
    <t>Radiomagnetofon CP/MP3 CFDSO3P</t>
  </si>
  <si>
    <t>DVD Manta 064 Emperor B-5</t>
  </si>
  <si>
    <t>Telewizor FUNAI TV32" LCD</t>
  </si>
  <si>
    <t>Projektor Optoma ES 520</t>
  </si>
  <si>
    <t>notebook ACER AS 5315-201612</t>
  </si>
  <si>
    <t>Kamera CANON MD 110</t>
  </si>
  <si>
    <t>Aparat fotograficzny Panasonic</t>
  </si>
  <si>
    <t>Dysk zewnętrzny SEGATE GOFLEX 320</t>
  </si>
  <si>
    <t>Laptop DELL INSPIRON N5030</t>
  </si>
  <si>
    <t>555-177-36-40</t>
  </si>
  <si>
    <t>Zespół Szkół Ponadgimnazjalnych w Sępólnie Krajeńskim</t>
  </si>
  <si>
    <t>8560Z</t>
  </si>
  <si>
    <t>1 km - Jezioro Niechorskie</t>
  </si>
  <si>
    <t>3. Zespół Szkół Ponadgimnazjalnych w Sępólnie Krajeńskim</t>
  </si>
  <si>
    <t>3.Zespół Szkół Ponadgimnazjalnych w Sępólnie Krajeńskim</t>
  </si>
  <si>
    <t>Umowa użyczenia Nr 9/US/EU/P2/01-11 z dn 17-01-11</t>
  </si>
  <si>
    <t>a) zestaw komputerowy</t>
  </si>
  <si>
    <t>b) zestaw tablicy interaktywnej</t>
  </si>
  <si>
    <t>Umowa użyczenia Nr 4/US/EU/P2/01-11 z dn 17-01-11</t>
  </si>
  <si>
    <t>Kserokopiarka z dupleksem OLIVETTI</t>
  </si>
  <si>
    <t>Centrala telefoniczna ITS</t>
  </si>
  <si>
    <t>Zestaw tablicy interaktywnej z notebookiem</t>
  </si>
  <si>
    <t>Zestawy komputerowe - 4 kpl.</t>
  </si>
  <si>
    <t xml:space="preserve">budynek dydaktyczny, sala gimnastyczna  </t>
  </si>
  <si>
    <t>termomodernizacja budynków ZSP</t>
  </si>
  <si>
    <t>zaplecze socjalno-magazynowe do sali gimnastycznej</t>
  </si>
  <si>
    <t>lata 80- te</t>
  </si>
  <si>
    <t>rok 2008</t>
  </si>
  <si>
    <t>rok 2009</t>
  </si>
  <si>
    <t>wodna instalacja przeciwpożarowa; obiekt chroniony elektronicznie - alarm</t>
  </si>
  <si>
    <t>Sępólno Kraj.</t>
  </si>
  <si>
    <t>wielka płyta</t>
  </si>
  <si>
    <t>betonowy - płyty</t>
  </si>
  <si>
    <t>dach płaski pokryty papą ze styropianem</t>
  </si>
  <si>
    <t>brak poddasza</t>
  </si>
  <si>
    <t>dobra</t>
  </si>
  <si>
    <t>suporeks</t>
  </si>
  <si>
    <t>Zespół Szkół Centrum Edukacyjne w Więcborku</t>
  </si>
  <si>
    <t>4. Zespół Szkół Centrum Edukacyjne w Więcborku</t>
  </si>
  <si>
    <t>4.Zespół Szkół Centrum Edukacyjne w Więcborku</t>
  </si>
  <si>
    <t>558-156-38-35</t>
  </si>
  <si>
    <t>000333368</t>
  </si>
  <si>
    <t>0,5 km</t>
  </si>
  <si>
    <t>Budynek internatu</t>
  </si>
  <si>
    <t>Budynek sali gimnastycznej</t>
  </si>
  <si>
    <t>Parkany i ogrodzenia</t>
  </si>
  <si>
    <t>oświatowy</t>
  </si>
  <si>
    <t>nie znany</t>
  </si>
  <si>
    <t>gasnice, hydranty, kraty, alarm</t>
  </si>
  <si>
    <t>zamki</t>
  </si>
  <si>
    <t>ul. Pocztowa 14 b</t>
  </si>
  <si>
    <t>ul. Aleja 600 lecia 9</t>
  </si>
  <si>
    <t>ul. I Armii Wojska Polskiego</t>
  </si>
  <si>
    <t>wykonane na belkach drewnianych</t>
  </si>
  <si>
    <t>stropodach, drewniany, styropapa, papa termozgrzewalna</t>
  </si>
  <si>
    <t>dostateczny</t>
  </si>
  <si>
    <t>betonowy</t>
  </si>
  <si>
    <t>beton, papa termozgrzewalna</t>
  </si>
  <si>
    <t>konstrukcja zelbetonowa z wypełnioeniem cegły ceramicznej</t>
  </si>
  <si>
    <t>stropodach o konstrukcji żelbetonowej</t>
  </si>
  <si>
    <t>korytkowy, stryropapa, papa termozgrzewalna</t>
  </si>
  <si>
    <t xml:space="preserve">dreniany pokryty </t>
  </si>
  <si>
    <t>papa</t>
  </si>
  <si>
    <t xml:space="preserve">Pracownia komputerowa dla szkół </t>
  </si>
  <si>
    <t xml:space="preserve">Zestaw komputerowy </t>
  </si>
  <si>
    <t>Tablica interaktywna</t>
  </si>
  <si>
    <t>Ekran elektryczny (projekcyjny)</t>
  </si>
  <si>
    <t>Projektor i okulary 3 D</t>
  </si>
  <si>
    <t>Interaktywny zestaw multimedialny</t>
  </si>
  <si>
    <t>3. Zespół Szkół Centrum Edukacyjne w Więcborku</t>
  </si>
  <si>
    <t>Volkswagen T4</t>
  </si>
  <si>
    <t>Caravelle</t>
  </si>
  <si>
    <t>CSE0030900007</t>
  </si>
  <si>
    <t>CSE 35JC</t>
  </si>
  <si>
    <t>osobowy</t>
  </si>
  <si>
    <t>5.  Powiatowy Inspektorat Nadzoru Budowlanego</t>
  </si>
  <si>
    <t xml:space="preserve"> Powiatowy Inspektorat Nadzoru Budowlanego</t>
  </si>
  <si>
    <t>561-13-37-599</t>
  </si>
  <si>
    <t>092372827</t>
  </si>
  <si>
    <t>8413Z</t>
  </si>
  <si>
    <t>500 metrów</t>
  </si>
  <si>
    <t xml:space="preserve">Zestaw komputerowy +monitor </t>
  </si>
  <si>
    <t>Komputer PINB II</t>
  </si>
  <si>
    <t>Komputer PINB III</t>
  </si>
  <si>
    <t>Zestaw komputerowy PC ADAX BRAVO</t>
  </si>
  <si>
    <t>gaśnice, dozór agencji ochrony całodobowy</t>
  </si>
  <si>
    <t>Skoda</t>
  </si>
  <si>
    <t>Fabia Clasic</t>
  </si>
  <si>
    <t>TMBPH16Y033752682</t>
  </si>
  <si>
    <t>AZF075964</t>
  </si>
  <si>
    <t>CSE L 750</t>
  </si>
  <si>
    <t>osob.</t>
  </si>
  <si>
    <t>02.08.2012r.</t>
  </si>
  <si>
    <t>Zarząd Drogowy</t>
  </si>
  <si>
    <t>6. Zarząd Drogowy</t>
  </si>
  <si>
    <t>561-133-56-37</t>
  </si>
  <si>
    <t>092363449</t>
  </si>
  <si>
    <t>4211Z</t>
  </si>
  <si>
    <t>budynek magazynowo-warsztatowy</t>
  </si>
  <si>
    <t>magazyn smarów i olejów</t>
  </si>
  <si>
    <t>budynek portiernia</t>
  </si>
  <si>
    <t>budynek socjalno-warsztatowy</t>
  </si>
  <si>
    <t>linia energetyczna</t>
  </si>
  <si>
    <t>kanalizacja deszczowa</t>
  </si>
  <si>
    <t>drogi wewnętrzne</t>
  </si>
  <si>
    <t>plac utwardzony pod materiały</t>
  </si>
  <si>
    <t>ogrodzenie z siatki drucianej</t>
  </si>
  <si>
    <t>kanał ciepłowniczy</t>
  </si>
  <si>
    <t>plac utwardzony pod sól</t>
  </si>
  <si>
    <t>8 wrót dwudzielnych, drewnianych + 8 kłódek</t>
  </si>
  <si>
    <t>ul. Koronowska 5,Sępólno Krajeńskie</t>
  </si>
  <si>
    <t>wrota dwudzielne, drewniane+ kłódka</t>
  </si>
  <si>
    <t>drzwi drewniane, zamek drzwiowy-stolarski, zwykły, gaśnica proszkowa Gp6</t>
  </si>
  <si>
    <t>drzwi wejściowe pcv 2 zamki z wkładkami  profilowo-bębenkowymi typu DRAGON z okuciami uchwytowo-osłonkowymi klasy C,Okna na parterze i piętrze PCV z szybami ochronnymi klasyb P2A.Okna piwniczne i  warsztatowe- okratowane.Całość  zabezpieczona systemem alarmowym CA10-przekazywany do Policji.4 drzwi warsztatowe dwudzielne metalowe, zamykane od  wewnątrz na szauwy, na zewnątrz kłódki. Drzwi metalowe pojedyńcze zamykane nod wewnątrz na zasuwę i zlącza śrubowe.Na parterze, piętrze oraz w warsztacie po 1 hydrancie.5 gaśnic proszkowych Gp6 ( parter korytarz, piętro korytarz, piwnica, archiwum, warsztat)+ gaśnica śniegowa gS w malarni i kotłowni</t>
  </si>
  <si>
    <t>bloczki betonowe</t>
  </si>
  <si>
    <t>płyta</t>
  </si>
  <si>
    <t>płyta żelbetonowa  kanałowa</t>
  </si>
  <si>
    <t>płyta żelbetonowa kanałowa</t>
  </si>
  <si>
    <t>524mb</t>
  </si>
  <si>
    <t>204mb</t>
  </si>
  <si>
    <t>1,6mx3899mb</t>
  </si>
  <si>
    <t>279mb</t>
  </si>
  <si>
    <t>Centrala telefoniczna PRIMA</t>
  </si>
  <si>
    <t>Monitor LCD Gateway 2 szt</t>
  </si>
  <si>
    <t xml:space="preserve"> 2 zestawy komputerowe</t>
  </si>
  <si>
    <t>Kopiarka PANASONIC DP-802E</t>
  </si>
  <si>
    <t xml:space="preserve">Drukarka Ploter HP DJ 70 </t>
  </si>
  <si>
    <t>KIA Pregio</t>
  </si>
  <si>
    <t>2,7 D-6van</t>
  </si>
  <si>
    <t>KNETB2812YK906975</t>
  </si>
  <si>
    <t>CSE C112</t>
  </si>
  <si>
    <t>cięż.-uniwer.</t>
  </si>
  <si>
    <t>1288kg</t>
  </si>
  <si>
    <t xml:space="preserve">Daewoo Polonez </t>
  </si>
  <si>
    <t>Caro plus 1,6 katalizator</t>
  </si>
  <si>
    <t>SUPB01CEHXW162033</t>
  </si>
  <si>
    <t>BCJ 1698</t>
  </si>
  <si>
    <t>Przyczepka</t>
  </si>
  <si>
    <t>Wiola W600</t>
  </si>
  <si>
    <t>SUCO75B0020000455</t>
  </si>
  <si>
    <t>X</t>
  </si>
  <si>
    <t>CSE E253</t>
  </si>
  <si>
    <t>przyczepka lekka ciężarowa</t>
  </si>
  <si>
    <t>bezterminowo</t>
  </si>
  <si>
    <t>ciągnik rolniczy</t>
  </si>
  <si>
    <t>Lamborghini
R 4.110</t>
  </si>
  <si>
    <t>000L23S094WVT1793</t>
  </si>
  <si>
    <t>CSE 30GS</t>
  </si>
  <si>
    <t>ciągnik rolniczy 
23sF6-Kabina 38, bez podnośnika przedniego</t>
  </si>
  <si>
    <t>Przyczepa</t>
  </si>
  <si>
    <t>PRONAR</t>
  </si>
  <si>
    <t>SZB6530XX81X03759</t>
  </si>
  <si>
    <t>CSE 96GY</t>
  </si>
  <si>
    <t>przyczepa dwuosiowa T653</t>
  </si>
  <si>
    <t>4000 kg</t>
  </si>
  <si>
    <t>WiolaW-1</t>
  </si>
  <si>
    <t>SVSW1A30F92000484</t>
  </si>
  <si>
    <t>nie podlega rej.komun.</t>
  </si>
  <si>
    <t>przyczepa cięzarowa skrapiarka SE-500</t>
  </si>
  <si>
    <t>FS LUBLIN</t>
  </si>
  <si>
    <t>ŻUK A70701</t>
  </si>
  <si>
    <t>SUL00711HT0581407</t>
  </si>
  <si>
    <t>CSE 53JL</t>
  </si>
  <si>
    <t>cięz-osobowy</t>
  </si>
  <si>
    <t>przyczepa</t>
  </si>
  <si>
    <t>Wiola W-1/2010</t>
  </si>
  <si>
    <t>SUCW1B30FA2000553</t>
  </si>
  <si>
    <t>CSE53KY</t>
  </si>
  <si>
    <t>przyczepa ciężarowa</t>
  </si>
  <si>
    <t>1050 kg</t>
  </si>
  <si>
    <t>Felicia</t>
  </si>
  <si>
    <t>TMBEGF613VX651037</t>
  </si>
  <si>
    <t>CSE 62 MM</t>
  </si>
  <si>
    <t>267.674</t>
  </si>
  <si>
    <t>160.269</t>
  </si>
  <si>
    <t>3.786,4</t>
  </si>
  <si>
    <t>45.480</t>
  </si>
  <si>
    <t>183.156</t>
  </si>
  <si>
    <t>7. Dom Pomocy Społecznej w Suchorączk</t>
  </si>
  <si>
    <t>7.Dom Pomocy Społecznej w Suchorączk</t>
  </si>
  <si>
    <t>budynek główny</t>
  </si>
  <si>
    <t>budynek administracyjno-mieszk</t>
  </si>
  <si>
    <t>budynek na agregat pradotwórczy</t>
  </si>
  <si>
    <t>zabudowa-budynek mieszk.</t>
  </si>
  <si>
    <t>Budynek cieplarni</t>
  </si>
  <si>
    <t>Garaż na ciągniki</t>
  </si>
  <si>
    <t>Kostnica z garażem</t>
  </si>
  <si>
    <t>Budynek magazynowo-mieszkalny</t>
  </si>
  <si>
    <t>Suchorączek</t>
  </si>
  <si>
    <t>zestaw komputerowy 3 szt</t>
  </si>
  <si>
    <t>Nysa</t>
  </si>
  <si>
    <t>Nissan Primastar</t>
  </si>
  <si>
    <t>Nysa 522 Towos</t>
  </si>
  <si>
    <t>VSKJ4BHB6UY621358</t>
  </si>
  <si>
    <t>CSEA 651</t>
  </si>
  <si>
    <t>CSE 55HH</t>
  </si>
  <si>
    <t>osob.-towar.</t>
  </si>
  <si>
    <t>9/1086</t>
  </si>
  <si>
    <t>Dom Pomocy Społecznej w Kamieniu Kraj.</t>
  </si>
  <si>
    <t>8. Dom Pomocy Społecznej w Kamieniu Kraj.</t>
  </si>
  <si>
    <t>555 11 13 010</t>
  </si>
  <si>
    <t>2 km.</t>
  </si>
  <si>
    <t>Budynek mieszkalny A</t>
  </si>
  <si>
    <t>Budynek mieszkalny B</t>
  </si>
  <si>
    <t>Pralnia</t>
  </si>
  <si>
    <t>Chlewnia</t>
  </si>
  <si>
    <t>Garaż</t>
  </si>
  <si>
    <t>Wiata</t>
  </si>
  <si>
    <t>mieszkalny</t>
  </si>
  <si>
    <t>gospodarczy</t>
  </si>
  <si>
    <t>czujki p.poż, hydranty, gaśnice, całodobowy nadzór pracowniczy</t>
  </si>
  <si>
    <t>hydranty, gaśnice, całodobowy nadzór pracowniczy</t>
  </si>
  <si>
    <t xml:space="preserve"> całodobowy nadzór pracowniczy</t>
  </si>
  <si>
    <t>ul. Podgórna 2, Kamień Kraj.</t>
  </si>
  <si>
    <t>drewniane</t>
  </si>
  <si>
    <t>dachówka</t>
  </si>
  <si>
    <t>4.Zespół Szkół Ponadgimnazjalnych w Sępólnie Krajeńskim</t>
  </si>
  <si>
    <t>Laptop Samsung</t>
  </si>
  <si>
    <t>VSKJ4BHB6UY621373</t>
  </si>
  <si>
    <t>CSE 55HN</t>
  </si>
  <si>
    <t xml:space="preserve">osobowy </t>
  </si>
  <si>
    <t>9 osób z kierowcą</t>
  </si>
  <si>
    <t>autoalarm</t>
  </si>
  <si>
    <t>9. Powiatowe Centrum Pomocy Rodzinie</t>
  </si>
  <si>
    <t>Powiatowe Centrum Pomocy Rodzinie</t>
  </si>
  <si>
    <t>Powiatowe Centrum Pomocy Rodzinie w Sępólnie Krajeńskim z siedzibą w Więcborku 89-410 Więcbork ul. Starodworcowa 8</t>
  </si>
  <si>
    <t>system alarmowy, gaśnice</t>
  </si>
  <si>
    <t>Powiatowy Zespół Osób Niepełnosprawnych 89-410 Więcbork ul. Powst. Wielkopolskich 2A</t>
  </si>
  <si>
    <t>system alarmowy, gaśnice na korytarzu wspólnym z G.C.M. W-k</t>
  </si>
  <si>
    <t>kserokopiarka KYOCERA KM 1635</t>
  </si>
  <si>
    <t>drukarka KYOCERA FS-2000DF</t>
  </si>
  <si>
    <t>561-13-47-422</t>
  </si>
  <si>
    <t>8810Z</t>
  </si>
  <si>
    <t>Powiatowy Urząd Pracy</t>
  </si>
  <si>
    <t>10. Powiatowy Urząd Pracy</t>
  </si>
  <si>
    <t>561 14 08 566</t>
  </si>
  <si>
    <t>092512694</t>
  </si>
  <si>
    <t>500 m</t>
  </si>
  <si>
    <t>Notebook ASUS</t>
  </si>
  <si>
    <t>Notebook LENOVO</t>
  </si>
  <si>
    <t>Notebook ESPRIMO</t>
  </si>
  <si>
    <t>projektor multimedialny</t>
  </si>
  <si>
    <t>Notebook 12,1"</t>
  </si>
  <si>
    <t>Notebook 13,3"</t>
  </si>
  <si>
    <t>Notebook 15,6"</t>
  </si>
  <si>
    <t>Notebook SONY</t>
  </si>
  <si>
    <t>klimatyzator ścienny</t>
  </si>
  <si>
    <t>Serwer</t>
  </si>
  <si>
    <t>Konsola KVM</t>
  </si>
  <si>
    <t>Komputer NTT Kantata+monitor BENQ</t>
  </si>
  <si>
    <t>Drukarka laserowa</t>
  </si>
  <si>
    <t>Szafa serwerowa</t>
  </si>
  <si>
    <t>Drukarka KYOCERA FS C 5030 DN</t>
  </si>
  <si>
    <t>Kserokopiarka cyfrowa</t>
  </si>
  <si>
    <t>Urządzenie wielofunkcyjne</t>
  </si>
  <si>
    <t>Opel</t>
  </si>
  <si>
    <t>Astra</t>
  </si>
  <si>
    <t>WOLOTGF485G046544</t>
  </si>
  <si>
    <t>Zafira</t>
  </si>
  <si>
    <t>WOLAHM75B2058791</t>
  </si>
  <si>
    <t>CSE V771</t>
  </si>
  <si>
    <t>CSE 22NK</t>
  </si>
  <si>
    <t>09.03.2005r.</t>
  </si>
  <si>
    <t>04.03.2012r.</t>
  </si>
  <si>
    <t>10.03.2011r.</t>
  </si>
  <si>
    <t>10.03.2014r.</t>
  </si>
  <si>
    <t>-</t>
  </si>
  <si>
    <t>637 kg</t>
  </si>
  <si>
    <t>1660 kg</t>
  </si>
  <si>
    <t>NIE</t>
  </si>
  <si>
    <t>2175 kg</t>
  </si>
  <si>
    <t>11. Zespół Szkół Nr 2 w Sępólnie Kraj.</t>
  </si>
  <si>
    <t>Zespół Szkół Nr 2 w Sępólnie Kraj.</t>
  </si>
  <si>
    <t>11.Zespół Szkół Nr 2 w Sępólnie Kraj.</t>
  </si>
  <si>
    <t>561-14-46-325</t>
  </si>
  <si>
    <t>Zestaw Komputerów do pracowni komputerowej</t>
  </si>
  <si>
    <t>Laptop</t>
  </si>
  <si>
    <t>Zestaw  tablic interaktywnych wraz z  wizualizerami</t>
  </si>
  <si>
    <t>Zestaw m tablic  interaktywnych z wizualizerami</t>
  </si>
  <si>
    <t xml:space="preserve">Razem </t>
  </si>
  <si>
    <t>Budynek - szkoła</t>
  </si>
  <si>
    <t>Budynek - sala gimnastyczna</t>
  </si>
  <si>
    <t>ul. Hallera 29, Sępólno Kraj.</t>
  </si>
  <si>
    <t>ul. Jeziorna 8, Sępólno Kraj.</t>
  </si>
  <si>
    <t>drewno</t>
  </si>
  <si>
    <t>zły</t>
  </si>
  <si>
    <t>Zespół Szkół Licealnych w Sępólnie Krajańskim</t>
  </si>
  <si>
    <t>12.Zespół Szkół Licealnych w Sępólnie Krajańskim</t>
  </si>
  <si>
    <t>gaśnice - 6szt; hydranty wew. - 1szt; kraty w oknach do pomieszczeń z archiwum, zamek typu Gerda w drzwiach do komunikacji i roleta antywłamaniowa do biura paszportów, dozór pracowniczy całodobowy</t>
  </si>
  <si>
    <t>ul. Młyńska 42, Sępólno Kraj.</t>
  </si>
  <si>
    <t>ściany murowane z gazobetonu i cegły kratówki</t>
  </si>
  <si>
    <t>prefabrykowane DZ-3</t>
  </si>
  <si>
    <t>stropodach podszyty papą</t>
  </si>
  <si>
    <t>b.dobry</t>
  </si>
  <si>
    <t>b.dobra</t>
  </si>
  <si>
    <t>częściowo</t>
  </si>
  <si>
    <t>kserokopiarka</t>
  </si>
  <si>
    <t>13.Placówka Opiekuńczo-Wychowawcza Wielofunkcyjna</t>
  </si>
  <si>
    <t>Placówka Opiekuńczo-Wychowawcza Wielofunkcyjna</t>
  </si>
  <si>
    <t>8790Z</t>
  </si>
  <si>
    <t>ok. 5 km</t>
  </si>
  <si>
    <t>Budynek internatu - w części użytkowanej przez POWW</t>
  </si>
  <si>
    <t>Budynek kotłowni</t>
  </si>
  <si>
    <t>dostarczanie ciepła Filii w Małej Cerkwicy</t>
  </si>
  <si>
    <t>Budynek placówki</t>
  </si>
  <si>
    <t>filia Placówki w Małej Cerkwicy</t>
  </si>
  <si>
    <t>Chodnik betonowy</t>
  </si>
  <si>
    <t>Dół gnilny</t>
  </si>
  <si>
    <t>Ogrodzenie</t>
  </si>
  <si>
    <t>hydranty, gasnice, placówka całodobowa</t>
  </si>
  <si>
    <t>Al. 600 lecia 9, Więcbork</t>
  </si>
  <si>
    <t>czujniki i urządzenia alarmowe, hydranty, gaśnice, placówka całodobowa</t>
  </si>
  <si>
    <t>Mała Cerkwica 18</t>
  </si>
  <si>
    <t>cegła ceramiczna</t>
  </si>
  <si>
    <t>prefabrykowane, pustaki betonowe</t>
  </si>
  <si>
    <t>beton, papa asfaltowa, papa termozgrzewalna</t>
  </si>
  <si>
    <t>brak</t>
  </si>
  <si>
    <t>gazobeton</t>
  </si>
  <si>
    <t>płyty kanałowe</t>
  </si>
  <si>
    <t>płaski, beton, papa na lepiku</t>
  </si>
  <si>
    <t>czerwona cegła, gazobeton</t>
  </si>
  <si>
    <t>typu "DMS", TERIVA</t>
  </si>
  <si>
    <t>płaski, kopertowy,styropapa</t>
  </si>
  <si>
    <t>czerwona cegła, cześciowo drewno</t>
  </si>
  <si>
    <t>drewniana konstrukacja, dachówka ceramiczna</t>
  </si>
  <si>
    <t>Zestaw komputerowy PC ADAX HD 216 CORE z monitorem 19''</t>
  </si>
  <si>
    <t>Sprzęt nagłasniający: mikser Yamaha EMX-512, wzmacniacz ALPHARD ETP-778M</t>
  </si>
  <si>
    <t>zestaw komputerowy PC ADAX BRAVO W7HD5300 Z MONITOREM</t>
  </si>
  <si>
    <t>TELEWIZOR LCD KD-L40W5720 100Hz SONY</t>
  </si>
  <si>
    <t xml:space="preserve"> Komputer PC ADAX DELTA W7 PD 6500</t>
  </si>
  <si>
    <t>Zestaw komputerowy + monitor 21,5" W7</t>
  </si>
  <si>
    <t>Zestaw komputerowy ARKOMP+mon.IIYAMA 21,5"+W7</t>
  </si>
  <si>
    <t>Notebook HP COMPAQ 6735S (VB+XPP)</t>
  </si>
  <si>
    <t>Projektor VEWSONIC PJ 513D</t>
  </si>
  <si>
    <t>Notebook Dell</t>
  </si>
  <si>
    <t>Zestaw do karaoke</t>
  </si>
  <si>
    <t>Notebook HP Windows 7 17,3"</t>
  </si>
  <si>
    <t xml:space="preserve">Razem  </t>
  </si>
  <si>
    <t>Volkswagen</t>
  </si>
  <si>
    <t>4-T Kombi</t>
  </si>
  <si>
    <t>WV2ZZZ70ZXX039966</t>
  </si>
  <si>
    <t>CSE H500</t>
  </si>
  <si>
    <t>07.09.1998</t>
  </si>
  <si>
    <t>31-08-2012</t>
  </si>
  <si>
    <t>Poradnia Psychologiczno-Pedagogiczna</t>
  </si>
  <si>
    <t>14.Poradnia Psychologiczno-Pedagogiczna</t>
  </si>
  <si>
    <t>10 m</t>
  </si>
  <si>
    <t>Komputer Optimus BLDX4002140</t>
  </si>
  <si>
    <t>Monitor Samsung SM940BW</t>
  </si>
  <si>
    <t>urzadzenie wielofunkcyjne Canon R 2520</t>
  </si>
  <si>
    <t>Komputer przenosny HP 1140</t>
  </si>
  <si>
    <t>Projektor Nobo X22C</t>
  </si>
  <si>
    <t>HP Scanjet G4010 skaner</t>
  </si>
  <si>
    <t>mikrokomputer ze słuchawkami</t>
  </si>
  <si>
    <t>gaśnice</t>
  </si>
  <si>
    <t>WYKAZ LOKALIZACJI, W KTÓRYCH PROWADZONA JEST DZIAŁALNOŚĆ ORAZ LOKALIZACJI, GDZIE ZNAJDUJE SIĘ MIENIE NALEŻĄCE DO JEDNOSTEK Powiecie Sępólno Krajeńskie (nie wykazane w załączniku nr 1)</t>
  </si>
  <si>
    <t>Archiwum (SRI Sępólno Kr.), ul. Przemysłowa 2, wartość lokalu zajmowanego 9 032,10 zł</t>
  </si>
  <si>
    <t>558-15-39-015</t>
  </si>
  <si>
    <t>000264242</t>
  </si>
  <si>
    <t>nie wykazano</t>
  </si>
  <si>
    <t>Liceum Ogólnokształacące  im. Jana Korczaka Więcbork</t>
  </si>
  <si>
    <t>2. Liceum Ogólnokształacące im. Jana Korczaka w Więcborku</t>
  </si>
  <si>
    <t>Liceum Ogólnokształacące im. Jana Korczaka w Więcborku</t>
  </si>
  <si>
    <t>000259270</t>
  </si>
  <si>
    <t>Nie</t>
  </si>
  <si>
    <t>Suma ubezpieczenia (wartość pojazdu z VAT)</t>
  </si>
  <si>
    <t>Zespół Szkół Centrum Kształcenia Rolniczego im. I Armii WP w Sypniewie</t>
  </si>
  <si>
    <t>5. Zespół Szkół Centrum Kształcenia Rolniczego im. I Armii WP</t>
  </si>
  <si>
    <t>internat</t>
  </si>
  <si>
    <t>pawilon murowany</t>
  </si>
  <si>
    <t>warsztaty murowane</t>
  </si>
  <si>
    <t>szkoła</t>
  </si>
  <si>
    <t>warsztaty (cielętnik)</t>
  </si>
  <si>
    <t>garaż murowany dla autobusu</t>
  </si>
  <si>
    <t>garaż metalowy - wiata</t>
  </si>
  <si>
    <t>zew. Sieć cieplna</t>
  </si>
  <si>
    <t>kanał c.o.</t>
  </si>
  <si>
    <t>zew. Sieć wod-kan</t>
  </si>
  <si>
    <t>plac opałowy</t>
  </si>
  <si>
    <t>linia NN</t>
  </si>
  <si>
    <t>ogrodzenie ogrodu</t>
  </si>
  <si>
    <t>ogrodzenie szkoły</t>
  </si>
  <si>
    <t>parkan</t>
  </si>
  <si>
    <t>droga ukształtowana</t>
  </si>
  <si>
    <t>droga asfaltowa</t>
  </si>
  <si>
    <t>droga i place</t>
  </si>
  <si>
    <t>Ogrodzenie Pasieki Krajańskiej</t>
  </si>
  <si>
    <t>Nawierzchnia pokryta kostką brukową</t>
  </si>
  <si>
    <t>budynek socjalno-mieszkalny</t>
  </si>
  <si>
    <t>garaż na ciągniki</t>
  </si>
  <si>
    <t>warsztat-kuźnia</t>
  </si>
  <si>
    <t>1971/3</t>
  </si>
  <si>
    <t>KB</t>
  </si>
  <si>
    <t>Pracownia komputerowa dla szkół (komputery z oprogramowaniem, monitory, drukarki)</t>
  </si>
  <si>
    <t>Pracownia multimedialna (komputery, oprogramowanie, ksero+ drukarka+ skaner)</t>
  </si>
  <si>
    <t>Kamery Monitor Rejestrator - Monitoring wizyjny</t>
  </si>
  <si>
    <t>Komputery przenośne FS Amilo, Projektory Drukarki</t>
  </si>
  <si>
    <t>Zestaw eletr. Nagłaśniający YAMAHA</t>
  </si>
  <si>
    <t>Komputer przenośny TOSCHIBA   A3000</t>
  </si>
  <si>
    <t>Zespół Szkół Centrum Kształcenia Rolniczego im. I Armii WP</t>
  </si>
  <si>
    <t>5.  Zespół Szkół Centrum Kształcenia Rolniczego im. I Armii WP</t>
  </si>
  <si>
    <t>Daewoo</t>
  </si>
  <si>
    <t>Lanos</t>
  </si>
  <si>
    <t>SUPTF48ZDXW059200</t>
  </si>
  <si>
    <t>BCJ0630</t>
  </si>
  <si>
    <t>Ursus</t>
  </si>
  <si>
    <t>BDH9475</t>
  </si>
  <si>
    <t>ciągnik</t>
  </si>
  <si>
    <t>Citroen</t>
  </si>
  <si>
    <t>Jumper</t>
  </si>
  <si>
    <t>VF7231C7215360568</t>
  </si>
  <si>
    <t>CSEP266</t>
  </si>
  <si>
    <t>FSO</t>
  </si>
  <si>
    <t xml:space="preserve"> TRUCK LB</t>
  </si>
  <si>
    <t>SUPB05EJLTN050538</t>
  </si>
  <si>
    <t>CSE 30FS</t>
  </si>
  <si>
    <t>osob.dost.</t>
  </si>
  <si>
    <t>D-35M</t>
  </si>
  <si>
    <t>BTU2650</t>
  </si>
  <si>
    <t>Zetor</t>
  </si>
  <si>
    <t>BDH5314</t>
  </si>
  <si>
    <t xml:space="preserve">ciągnik </t>
  </si>
  <si>
    <t>Mas. Ferguson</t>
  </si>
  <si>
    <t>P-697</t>
  </si>
  <si>
    <t>BYN661R</t>
  </si>
  <si>
    <t>BYU024D</t>
  </si>
  <si>
    <t>Ciągnik</t>
  </si>
  <si>
    <t>C-360</t>
  </si>
  <si>
    <t>BYN775R</t>
  </si>
  <si>
    <t>ZETOR</t>
  </si>
  <si>
    <t>PROXIMA 8441</t>
  </si>
  <si>
    <t xml:space="preserve">  K844104637J  </t>
  </si>
  <si>
    <t>CSE 11EV</t>
  </si>
  <si>
    <t>Renault</t>
  </si>
  <si>
    <t>Thalia</t>
  </si>
  <si>
    <t>VF1LB0BC531169489</t>
  </si>
  <si>
    <t>CSER 449</t>
  </si>
  <si>
    <t>1,9TD</t>
  </si>
  <si>
    <t>6.  Powiatowy Inspektorat Nadzoru Budowlanego</t>
  </si>
  <si>
    <t>7. Zarząd Drogowy</t>
  </si>
  <si>
    <t>8. Dom Pomocy Społecznej w Suchorączk</t>
  </si>
  <si>
    <t>9. Dom Pomocy Społecznej w Kamieniu Kraj.</t>
  </si>
  <si>
    <t>10. Powiatowe Centrum Pomocy Rodzinie</t>
  </si>
  <si>
    <t>11. Powiatowy Urząd Pracy</t>
  </si>
  <si>
    <t>12.Zespół Szkół Nr 2 w Sępólnie Kraj.</t>
  </si>
  <si>
    <t>13.Zespół Szkół Licealnych w Sępólnie Krajańskim</t>
  </si>
  <si>
    <t>14.Placówka Opiekuńczo-Wychowawcza Wielofunkcyjna</t>
  </si>
  <si>
    <t>15.Poradnia Psychologiczno-Pedagogiczna</t>
  </si>
  <si>
    <t>6. Powiatowy Inspektorat Nadzoru Budowlanego</t>
  </si>
  <si>
    <t>12. Zespół Szkół Nr 2 w Sępólnie Kraj.</t>
  </si>
  <si>
    <t>13. Zespół Szkół Licealnych w Sępólnie Krajańskim</t>
  </si>
  <si>
    <t>Sępólno Krajeńskie, UL. E. Orzeszkowej 8</t>
  </si>
  <si>
    <t>dla mieszkańców</t>
  </si>
  <si>
    <t>biura+mieszkania pracow.</t>
  </si>
  <si>
    <t>ageregat pradotwórczy</t>
  </si>
  <si>
    <t>pokoje , samodzielne mieszkanie</t>
  </si>
  <si>
    <t>mieszkanie, kotłownia, gab. Terapii</t>
  </si>
  <si>
    <t>garaż na ciagniki</t>
  </si>
  <si>
    <t>graz i pomieszczenie gospod.</t>
  </si>
  <si>
    <t>mieszkanie+magazyn</t>
  </si>
  <si>
    <t>czujniki, gasnice,hydranty zewnetrzne</t>
  </si>
  <si>
    <t>gasnice</t>
  </si>
  <si>
    <t>kraty na oknach w magazynie gasnice</t>
  </si>
  <si>
    <t>murowany</t>
  </si>
  <si>
    <t>drewniany z maret.drewn</t>
  </si>
  <si>
    <t>cegła palona</t>
  </si>
  <si>
    <t>płyty typu"Żerań"</t>
  </si>
  <si>
    <t>płyty Żerań</t>
  </si>
  <si>
    <t>betonowe</t>
  </si>
  <si>
    <t>metalowy</t>
  </si>
  <si>
    <t>drewniany</t>
  </si>
  <si>
    <t>eternit</t>
  </si>
  <si>
    <t>sternit</t>
  </si>
  <si>
    <t xml:space="preserve">brak  </t>
  </si>
  <si>
    <t>częściowo w mieszkaniach</t>
  </si>
  <si>
    <t>000295190</t>
  </si>
  <si>
    <t xml:space="preserve">Nie   </t>
  </si>
  <si>
    <t>092378072</t>
  </si>
  <si>
    <t>Ośrodek Interwencji Kryzysowej, Hostel, Suchorączek 51,  89-410 Więcbork</t>
  </si>
  <si>
    <t>Zestaw komputerowy Biuinf -10 szt.</t>
  </si>
  <si>
    <t>Kopiarka kaolorowa KM C2525E -2 szt.</t>
  </si>
  <si>
    <t>Komputer Biuinf -10 szt.</t>
  </si>
  <si>
    <t>Zestaw komputerowy -7 szt.</t>
  </si>
  <si>
    <t>Zestaw komputerowy ASUS -2 szt.</t>
  </si>
  <si>
    <t>ul Przemysłowa 2, 89-400 Sępólno Krajańskie (archiwum)</t>
  </si>
  <si>
    <t xml:space="preserve">Nie  </t>
  </si>
  <si>
    <t>504-00-42-852</t>
  </si>
  <si>
    <t>Nie dotyczy</t>
  </si>
  <si>
    <t>Wideo nadzór CCTV 7 kamer wewn i 1 zew IPV</t>
  </si>
  <si>
    <t>091580446</t>
  </si>
  <si>
    <t>504-00-27-315</t>
  </si>
  <si>
    <t>555-17-51-130</t>
  </si>
  <si>
    <t>ul.29 Stycznia 45a</t>
  </si>
  <si>
    <t>Przepompownia</t>
  </si>
  <si>
    <t>Ubezpieczający</t>
  </si>
  <si>
    <t xml:space="preserve">Rodzaj szkody </t>
  </si>
  <si>
    <t>Kwota odszkodowania</t>
  </si>
  <si>
    <t>Sępólno Krajeńskie Powiat</t>
  </si>
  <si>
    <t>OC ogólne</t>
  </si>
  <si>
    <t>Rok 2009</t>
  </si>
  <si>
    <t>kradzież z włamaniem</t>
  </si>
  <si>
    <t>ogien i inne zywioły</t>
  </si>
  <si>
    <t>elektronika</t>
  </si>
  <si>
    <t>AC komunikacyjne</t>
  </si>
  <si>
    <t>Rok 2010</t>
  </si>
  <si>
    <t>Elektronika</t>
  </si>
  <si>
    <t>OC komunikacyjne</t>
  </si>
  <si>
    <t xml:space="preserve">Razem: </t>
  </si>
  <si>
    <t xml:space="preserve"> </t>
  </si>
  <si>
    <t>Rok 2011</t>
  </si>
  <si>
    <t>OC dróg</t>
  </si>
  <si>
    <t>092361522</t>
  </si>
  <si>
    <t>558-137-41-46</t>
  </si>
  <si>
    <t>000097264</t>
  </si>
  <si>
    <t>558-000-17-62</t>
  </si>
  <si>
    <t>000296437</t>
  </si>
  <si>
    <t>Razem:</t>
  </si>
  <si>
    <t>8042Z</t>
  </si>
  <si>
    <t>10 km</t>
  </si>
  <si>
    <t>Nie/Nigdy</t>
  </si>
  <si>
    <t>brak informacji</t>
  </si>
  <si>
    <t>TAK</t>
  </si>
  <si>
    <t xml:space="preserve">NIE </t>
  </si>
  <si>
    <t>8411Z</t>
  </si>
  <si>
    <t>ok. 800m od jeziora</t>
  </si>
  <si>
    <t>płyta obornicka w budynku Sali gimnastycznej</t>
  </si>
  <si>
    <t>ok. 1200m, jednostka połozaona na wzgórzu</t>
  </si>
  <si>
    <t>Dom Pomocy Społecznej w Suchorączek</t>
  </si>
  <si>
    <t>87207</t>
  </si>
  <si>
    <t>44</t>
  </si>
  <si>
    <t>700 m, jednostka położona na wzgórzu</t>
  </si>
  <si>
    <t>13.03.2003</t>
  </si>
  <si>
    <t>1580 kg</t>
  </si>
  <si>
    <t>21.09.1993</t>
  </si>
  <si>
    <t>07.10.2012</t>
  </si>
  <si>
    <t>12.12.2008</t>
  </si>
  <si>
    <t>12.12.2011</t>
  </si>
  <si>
    <t>J4 Kombi (84KW)</t>
  </si>
  <si>
    <t>Tabela nr 5 - Szkodowość w Powiecie Sępólno Krajeńskie.</t>
  </si>
  <si>
    <t xml:space="preserve">SZKODOWOŚĆ W LATACH 2009 - 2011 
</t>
  </si>
  <si>
    <t xml:space="preserve">Czy w konstrukcji budynków występuje płyta warstwowa? </t>
  </si>
  <si>
    <t xml:space="preserve">Czy od 1997 r. wystąpiło w jednostce ryzyko powodzi? </t>
  </si>
  <si>
    <t>31.03.2012 31.03.2013 31.03.2014</t>
  </si>
  <si>
    <t>30.03.2013 30.03.2014 30.03.2015</t>
  </si>
  <si>
    <t>23.08.2012 23.08.2013 23.08.2014</t>
  </si>
  <si>
    <t>22.08.2013 22.08.2014 22.08.2015</t>
  </si>
  <si>
    <t>20.12.2012 20.12.2013 20.12.2014</t>
  </si>
  <si>
    <t>19.12.2013 19.12.2014 19.12.2015</t>
  </si>
  <si>
    <t>01.01.2012 01.01.2013 01.01.2014</t>
  </si>
  <si>
    <t>31.12.2012 31.12.2013 31.12.2014</t>
  </si>
  <si>
    <t>25.12.2012 25.12.2013 25.12.2014</t>
  </si>
  <si>
    <t>24.12.2013 24.12.2014 24.12.2015</t>
  </si>
  <si>
    <t>21.11.2012 21.11.2013 21.11.2014</t>
  </si>
  <si>
    <t>20.11.2013 20.11.2014 20.11.2015</t>
  </si>
  <si>
    <t>23.03.2012 23.03.2013 23.03.2014</t>
  </si>
  <si>
    <t>22.03.2013 22.03.2014 22.03.2015</t>
  </si>
  <si>
    <t>13.03.2012 13.03.2013 13.03.2014</t>
  </si>
  <si>
    <t>12.03.2013 12.03.2014 12.03.2015</t>
  </si>
  <si>
    <t>22.12.2012 22.12.2013 22.12.2014</t>
  </si>
  <si>
    <t>21.12.2013 21.12.2014 21.12.2015</t>
  </si>
  <si>
    <t>22.09.2012 22.09.2013 22.09.2014</t>
  </si>
  <si>
    <t>21.09.2013 21.09.2014 21.09.2015</t>
  </si>
  <si>
    <t>09.07.2012 09.07.2013 09.07.2014</t>
  </si>
  <si>
    <t>08.07.2013 08.07.2014 08.07.2015</t>
  </si>
  <si>
    <t>22.05.2012 22.05.2013 22.05.2014</t>
  </si>
  <si>
    <t>21.05.2013 21.05.2014 21.05.2015</t>
  </si>
  <si>
    <t>15.03.2012 15.03.2013 15.03.2014</t>
  </si>
  <si>
    <t>14.03.2013 14.03.2014 14.03.2015</t>
  </si>
  <si>
    <t>13.08.2012 13.08.2013 13.08.2014</t>
  </si>
  <si>
    <t>12.08.2013 12.08.2014 12.08.2015</t>
  </si>
  <si>
    <t>12.12.2012 12.12.2013 12.12.2014</t>
  </si>
  <si>
    <t>11.12.2013 11.12.2014 11.12.2015</t>
  </si>
  <si>
    <t>09.03.2012 09.03.2013 09.03.2014</t>
  </si>
  <si>
    <t>08.03.2013 08.03.2014 08.03.2015</t>
  </si>
  <si>
    <t>09.09.2012 09.09.2013 09.09.2014</t>
  </si>
  <si>
    <t>08.09.2013 08.09.2014 08.09.2015</t>
  </si>
  <si>
    <t>10.03.2012 10.03.2013 10.03.2014</t>
  </si>
  <si>
    <t>09.03.2013 09.03.2014 09.03.2015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</si>
</sst>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#,##0.00&quot; zł&quot;"/>
    <numFmt numFmtId="184" formatCode="_-* #,##0\ _z_ł_-;\-* #,##0\ _z_ł_-;_-* &quot;- &quot;_z_ł_-;_-@_-"/>
    <numFmt numFmtId="185" formatCode="_-* #,##0.00\ [$zł-415]_-;\-* #,##0.00\ [$zł-415]_-;_-* &quot;-&quot;??\ [$zł-415]_-;_-@_-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9"/>
      <name val="Verdan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i/>
      <sz val="12"/>
      <color indexed="8"/>
      <name val="Arial"/>
      <family val="2"/>
    </font>
    <font>
      <b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4" fillId="0" borderId="10" xfId="0" applyNumberFormat="1" applyFont="1" applyFill="1" applyBorder="1" applyAlignment="1">
      <alignment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17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19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1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168" fontId="1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8" fontId="0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44" fontId="1" fillId="32" borderId="10" xfId="63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44" fontId="5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/>
    </xf>
    <xf numFmtId="44" fontId="5" fillId="0" borderId="15" xfId="0" applyNumberFormat="1" applyFont="1" applyFill="1" applyBorder="1" applyAlignment="1">
      <alignment horizontal="right" vertical="center"/>
    </xf>
    <xf numFmtId="44" fontId="5" fillId="0" borderId="15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44" fontId="0" fillId="0" borderId="10" xfId="63" applyNumberFormat="1" applyFont="1" applyFill="1" applyBorder="1" applyAlignment="1">
      <alignment vertical="center"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0" fontId="0" fillId="34" borderId="14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0" borderId="10" xfId="63" applyNumberFormat="1" applyFont="1" applyFill="1" applyBorder="1" applyAlignment="1">
      <alignment horizontal="right" vertical="center"/>
    </xf>
    <xf numFmtId="44" fontId="0" fillId="0" borderId="10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63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8" fontId="0" fillId="0" borderId="10" xfId="63" applyNumberFormat="1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168" fontId="0" fillId="0" borderId="16" xfId="0" applyNumberFormat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8" fontId="0" fillId="0" borderId="10" xfId="63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6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8" fontId="0" fillId="0" borderId="10" xfId="63" applyNumberFormat="1" applyFont="1" applyFill="1" applyBorder="1" applyAlignment="1">
      <alignment horizontal="right" vertical="center"/>
    </xf>
    <xf numFmtId="168" fontId="0" fillId="0" borderId="16" xfId="63" applyNumberFormat="1" applyFont="1" applyFill="1" applyBorder="1" applyAlignment="1">
      <alignment horizontal="center" vertical="center" wrapText="1"/>
    </xf>
    <xf numFmtId="0" fontId="0" fillId="0" borderId="16" xfId="63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8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44" fontId="0" fillId="0" borderId="10" xfId="63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8" fontId="0" fillId="0" borderId="10" xfId="63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4" fontId="5" fillId="0" borderId="13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right" vertical="center"/>
    </xf>
    <xf numFmtId="5" fontId="0" fillId="0" borderId="1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79" fontId="0" fillId="0" borderId="19" xfId="63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8" fontId="0" fillId="0" borderId="10" xfId="0" applyNumberFormat="1" applyFont="1" applyBorder="1" applyAlignment="1">
      <alignment horizontal="right" vertical="center" wrapText="1"/>
    </xf>
    <xf numFmtId="8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8" fontId="0" fillId="0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2" fontId="0" fillId="0" borderId="11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70" fontId="0" fillId="34" borderId="1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34" borderId="10" xfId="0" applyFont="1" applyFill="1" applyBorder="1" applyAlignment="1">
      <alignment horizontal="left"/>
    </xf>
    <xf numFmtId="44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168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68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left" vertical="center"/>
    </xf>
    <xf numFmtId="185" fontId="0" fillId="0" borderId="10" xfId="63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/>
    </xf>
    <xf numFmtId="41" fontId="0" fillId="0" borderId="10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168" fontId="1" fillId="34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wrapText="1"/>
    </xf>
    <xf numFmtId="44" fontId="0" fillId="0" borderId="10" xfId="63" applyNumberFormat="1" applyFont="1" applyFill="1" applyBorder="1" applyAlignment="1">
      <alignment horizontal="right" vertical="center" wrapText="1"/>
    </xf>
    <xf numFmtId="168" fontId="20" fillId="0" borderId="10" xfId="0" applyNumberFormat="1" applyFont="1" applyFill="1" applyBorder="1" applyAlignment="1">
      <alignment horizontal="righ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/>
    </xf>
    <xf numFmtId="168" fontId="20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/>
    </xf>
    <xf numFmtId="168" fontId="28" fillId="0" borderId="10" xfId="0" applyNumberFormat="1" applyFont="1" applyFill="1" applyBorder="1" applyAlignment="1">
      <alignment horizontal="right" vertical="center" wrapText="1"/>
    </xf>
    <xf numFmtId="168" fontId="3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83" fontId="20" fillId="0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168" fontId="20" fillId="33" borderId="10" xfId="0" applyNumberFormat="1" applyFont="1" applyFill="1" applyBorder="1" applyAlignment="1">
      <alignment horizontal="right"/>
    </xf>
    <xf numFmtId="168" fontId="20" fillId="33" borderId="10" xfId="0" applyNumberFormat="1" applyFont="1" applyFill="1" applyBorder="1" applyAlignment="1">
      <alignment/>
    </xf>
    <xf numFmtId="168" fontId="20" fillId="0" borderId="10" xfId="54" applyNumberFormat="1" applyFont="1" applyFill="1" applyBorder="1" applyAlignment="1">
      <alignment horizontal="right" vertical="center"/>
      <protection/>
    </xf>
    <xf numFmtId="168" fontId="1" fillId="34" borderId="10" xfId="0" applyNumberFormat="1" applyFont="1" applyFill="1" applyBorder="1" applyAlignment="1">
      <alignment horizontal="right"/>
    </xf>
    <xf numFmtId="44" fontId="1" fillId="0" borderId="10" xfId="63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wrapText="1"/>
    </xf>
    <xf numFmtId="0" fontId="0" fillId="0" borderId="20" xfId="0" applyFont="1" applyBorder="1" applyAlignment="1">
      <alignment wrapText="1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168" fontId="0" fillId="0" borderId="10" xfId="63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68" fontId="0" fillId="0" borderId="10" xfId="63" applyNumberFormat="1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vertical="top" wrapText="1"/>
    </xf>
    <xf numFmtId="168" fontId="0" fillId="35" borderId="10" xfId="63" applyNumberFormat="1" applyFont="1" applyFill="1" applyBorder="1" applyAlignment="1">
      <alignment horizontal="right" vertical="center"/>
    </xf>
    <xf numFmtId="44" fontId="0" fillId="35" borderId="10" xfId="63" applyFont="1" applyFill="1" applyBorder="1" applyAlignment="1">
      <alignment horizontal="right" vertical="center"/>
    </xf>
    <xf numFmtId="44" fontId="0" fillId="35" borderId="10" xfId="63" applyFont="1" applyFill="1" applyBorder="1" applyAlignment="1">
      <alignment horizontal="right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3" fillId="0" borderId="0" xfId="52" applyAlignment="1">
      <alignment horizontal="center"/>
      <protection/>
    </xf>
    <xf numFmtId="0" fontId="13" fillId="0" borderId="0" xfId="52">
      <alignment/>
      <protection/>
    </xf>
    <xf numFmtId="0" fontId="32" fillId="0" borderId="0" xfId="52" applyFont="1" applyBorder="1" applyAlignment="1">
      <alignment horizontal="left" vertical="justify" wrapText="1"/>
      <protection/>
    </xf>
    <xf numFmtId="0" fontId="32" fillId="37" borderId="23" xfId="52" applyFont="1" applyFill="1" applyBorder="1" applyAlignment="1">
      <alignment horizontal="center" vertical="center" wrapText="1"/>
      <protection/>
    </xf>
    <xf numFmtId="0" fontId="32" fillId="37" borderId="24" xfId="52" applyFont="1" applyFill="1" applyBorder="1" applyAlignment="1">
      <alignment horizontal="center" vertical="center" wrapText="1"/>
      <protection/>
    </xf>
    <xf numFmtId="0" fontId="32" fillId="37" borderId="25" xfId="52" applyFont="1" applyFill="1" applyBorder="1" applyAlignment="1">
      <alignment horizontal="center" vertical="center" wrapText="1"/>
      <protection/>
    </xf>
    <xf numFmtId="0" fontId="13" fillId="0" borderId="0" xfId="52" applyFill="1">
      <alignment/>
      <protection/>
    </xf>
    <xf numFmtId="0" fontId="32" fillId="37" borderId="14" xfId="52" applyFont="1" applyFill="1" applyBorder="1" applyAlignment="1">
      <alignment horizontal="center" vertical="center" wrapText="1"/>
      <protection/>
    </xf>
    <xf numFmtId="0" fontId="27" fillId="37" borderId="10" xfId="52" applyFont="1" applyFill="1" applyBorder="1" applyAlignment="1">
      <alignment horizontal="center" vertical="center" wrapText="1"/>
      <protection/>
    </xf>
    <xf numFmtId="0" fontId="27" fillId="37" borderId="26" xfId="52" applyFont="1" applyFill="1" applyBorder="1" applyAlignment="1">
      <alignment horizontal="right" vertical="center" wrapText="1"/>
      <protection/>
    </xf>
    <xf numFmtId="0" fontId="0" fillId="0" borderId="14" xfId="53" applyFont="1" applyFill="1" applyBorder="1">
      <alignment/>
      <protection/>
    </xf>
    <xf numFmtId="0" fontId="0" fillId="0" borderId="10" xfId="53" applyFont="1" applyBorder="1" applyAlignment="1">
      <alignment horizontal="center"/>
      <protection/>
    </xf>
    <xf numFmtId="44" fontId="0" fillId="0" borderId="26" xfId="65" applyNumberFormat="1" applyFont="1" applyFill="1" applyBorder="1" applyAlignment="1" applyProtection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44" fontId="0" fillId="0" borderId="26" xfId="65" applyNumberFormat="1" applyFont="1" applyFill="1" applyBorder="1" applyAlignment="1" applyProtection="1">
      <alignment horizontal="right" vertical="center"/>
      <protection/>
    </xf>
    <xf numFmtId="8" fontId="0" fillId="0" borderId="26" xfId="53" applyNumberFormat="1" applyFont="1" applyFill="1" applyBorder="1" applyAlignment="1">
      <alignment horizontal="right" vertical="center"/>
      <protection/>
    </xf>
    <xf numFmtId="0" fontId="13" fillId="0" borderId="0" xfId="52" applyBorder="1">
      <alignment/>
      <protection/>
    </xf>
    <xf numFmtId="0" fontId="13" fillId="0" borderId="10" xfId="52" applyNumberFormat="1" applyBorder="1" applyAlignment="1">
      <alignment horizontal="center"/>
      <protection/>
    </xf>
    <xf numFmtId="0" fontId="13" fillId="0" borderId="0" xfId="52" applyFill="1" applyBorder="1">
      <alignment/>
      <protection/>
    </xf>
    <xf numFmtId="0" fontId="13" fillId="0" borderId="10" xfId="52" applyFill="1" applyBorder="1">
      <alignment/>
      <protection/>
    </xf>
    <xf numFmtId="0" fontId="0" fillId="0" borderId="27" xfId="53" applyFont="1" applyFill="1" applyBorder="1">
      <alignment/>
      <protection/>
    </xf>
    <xf numFmtId="0" fontId="0" fillId="0" borderId="12" xfId="53" applyFont="1" applyFill="1" applyBorder="1" applyAlignment="1">
      <alignment horizontal="center"/>
      <protection/>
    </xf>
    <xf numFmtId="0" fontId="13" fillId="0" borderId="0" xfId="52" applyNumberFormat="1">
      <alignment/>
      <protection/>
    </xf>
    <xf numFmtId="0" fontId="32" fillId="0" borderId="0" xfId="52" applyFont="1" applyFill="1" applyBorder="1" applyAlignment="1">
      <alignment horizontal="center" vertical="center" wrapText="1"/>
      <protection/>
    </xf>
    <xf numFmtId="0" fontId="32" fillId="0" borderId="0" xfId="52" applyFont="1" applyBorder="1" applyAlignment="1">
      <alignment horizontal="right"/>
      <protection/>
    </xf>
    <xf numFmtId="168" fontId="32" fillId="37" borderId="13" xfId="52" applyNumberFormat="1" applyFont="1" applyFill="1" applyBorder="1" applyAlignment="1">
      <alignment horizontal="right" vertical="center" wrapText="1"/>
      <protection/>
    </xf>
    <xf numFmtId="0" fontId="13" fillId="0" borderId="0" xfId="52" applyNumberFormat="1" applyFill="1">
      <alignment/>
      <protection/>
    </xf>
    <xf numFmtId="168" fontId="32" fillId="0" borderId="0" xfId="52" applyNumberFormat="1" applyFont="1" applyFill="1" applyBorder="1" applyAlignment="1">
      <alignment horizontal="right" vertical="center" wrapText="1"/>
      <protection/>
    </xf>
    <xf numFmtId="168" fontId="0" fillId="0" borderId="26" xfId="65" applyNumberFormat="1" applyFont="1" applyFill="1" applyBorder="1" applyAlignment="1" applyProtection="1">
      <alignment horizontal="right"/>
      <protection/>
    </xf>
    <xf numFmtId="168" fontId="13" fillId="0" borderId="26" xfId="52" applyNumberFormat="1" applyBorder="1" applyAlignment="1">
      <alignment horizontal="right"/>
      <protection/>
    </xf>
    <xf numFmtId="168" fontId="0" fillId="0" borderId="28" xfId="65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68" fontId="0" fillId="35" borderId="10" xfId="0" applyNumberFormat="1" applyFont="1" applyFill="1" applyBorder="1" applyAlignment="1" applyProtection="1">
      <alignment vertical="center"/>
      <protection locked="0"/>
    </xf>
    <xf numFmtId="44" fontId="0" fillId="35" borderId="10" xfId="0" applyNumberFormat="1" applyFont="1" applyFill="1" applyBorder="1" applyAlignment="1">
      <alignment vertical="center"/>
    </xf>
    <xf numFmtId="168" fontId="0" fillId="35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49" fontId="18" fillId="35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168" fontId="0" fillId="35" borderId="10" xfId="0" applyNumberFormat="1" applyFont="1" applyFill="1" applyBorder="1" applyAlignment="1">
      <alignment horizontal="center" vertical="center" wrapText="1"/>
    </xf>
    <xf numFmtId="44" fontId="0" fillId="35" borderId="10" xfId="63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top" wrapText="1"/>
    </xf>
    <xf numFmtId="14" fontId="0" fillId="35" borderId="13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5" borderId="10" xfId="0" applyNumberFormat="1" applyFont="1" applyFill="1" applyBorder="1" applyAlignment="1">
      <alignment horizontal="center" vertical="center" wrapText="1"/>
    </xf>
    <xf numFmtId="168" fontId="1" fillId="35" borderId="10" xfId="0" applyNumberFormat="1" applyFont="1" applyFill="1" applyBorder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14" fontId="5" fillId="35" borderId="13" xfId="0" applyNumberFormat="1" applyFont="1" applyFill="1" applyBorder="1" applyAlignment="1">
      <alignment horizontal="center" vertical="center" wrapText="1"/>
    </xf>
    <xf numFmtId="8" fontId="0" fillId="35" borderId="10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 vertical="center"/>
    </xf>
    <xf numFmtId="0" fontId="0" fillId="35" borderId="19" xfId="0" applyNumberFormat="1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44" fontId="5" fillId="35" borderId="10" xfId="0" applyNumberFormat="1" applyFont="1" applyFill="1" applyBorder="1" applyAlignment="1">
      <alignment vertical="center"/>
    </xf>
    <xf numFmtId="168" fontId="1" fillId="0" borderId="0" xfId="0" applyNumberFormat="1" applyFont="1" applyFill="1" applyAlignment="1">
      <alignment horizontal="center" vertical="center"/>
    </xf>
    <xf numFmtId="168" fontId="1" fillId="32" borderId="13" xfId="0" applyNumberFormat="1" applyFont="1" applyFill="1" applyBorder="1" applyAlignment="1">
      <alignment horizontal="center" vertical="center"/>
    </xf>
    <xf numFmtId="168" fontId="1" fillId="32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left" vertical="center" wrapText="1"/>
    </xf>
    <xf numFmtId="0" fontId="1" fillId="32" borderId="32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center" vertical="center" wrapText="1"/>
    </xf>
    <xf numFmtId="168" fontId="0" fillId="0" borderId="17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1" fillId="32" borderId="10" xfId="63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left" wrapText="1"/>
    </xf>
    <xf numFmtId="0" fontId="1" fillId="32" borderId="32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44" fontId="1" fillId="0" borderId="0" xfId="63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left" vertical="center"/>
    </xf>
    <xf numFmtId="0" fontId="0" fillId="32" borderId="32" xfId="0" applyFont="1" applyFill="1" applyBorder="1" applyAlignment="1">
      <alignment horizontal="left" vertical="center"/>
    </xf>
    <xf numFmtId="0" fontId="32" fillId="0" borderId="0" xfId="52" applyFont="1" applyBorder="1" applyAlignment="1">
      <alignment horizontal="center" vertical="justify"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5" fillId="32" borderId="16" xfId="0" applyFont="1" applyFill="1" applyBorder="1" applyAlignment="1">
      <alignment horizontal="center"/>
    </xf>
    <xf numFmtId="0" fontId="15" fillId="32" borderId="32" xfId="0" applyFont="1" applyFill="1" applyBorder="1" applyAlignment="1">
      <alignment horizontal="center"/>
    </xf>
    <xf numFmtId="0" fontId="15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_Sepólno Krajęńskie" xfId="53"/>
    <cellStyle name="Normalny_Budynki i budowl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Normal="120" zoomScaleSheetLayoutView="100" zoomScalePageLayoutView="0" workbookViewId="0" topLeftCell="B13">
      <selection activeCell="G18" sqref="G18"/>
    </sheetView>
  </sheetViews>
  <sheetFormatPr defaultColWidth="9.140625" defaultRowHeight="12.75"/>
  <cols>
    <col min="1" max="1" width="5.421875" style="0" customWidth="1"/>
    <col min="2" max="2" width="49.28125" style="0" customWidth="1"/>
    <col min="3" max="3" width="14.57421875" style="0" customWidth="1"/>
    <col min="4" max="4" width="15.7109375" style="87" customWidth="1"/>
    <col min="5" max="5" width="10.421875" style="87" customWidth="1"/>
    <col min="6" max="6" width="15.7109375" style="87" customWidth="1"/>
    <col min="7" max="7" width="17.140625" style="87" customWidth="1"/>
    <col min="8" max="8" width="19.8515625" style="87" customWidth="1"/>
    <col min="9" max="9" width="20.140625" style="328" customWidth="1"/>
    <col min="10" max="10" width="19.8515625" style="0" customWidth="1"/>
  </cols>
  <sheetData>
    <row r="1" spans="1:6" ht="12.75">
      <c r="A1" s="130" t="s">
        <v>110</v>
      </c>
      <c r="F1" s="306"/>
    </row>
    <row r="3" spans="1:10" ht="36">
      <c r="A3" s="105" t="s">
        <v>6</v>
      </c>
      <c r="B3" s="105" t="s">
        <v>7</v>
      </c>
      <c r="C3" s="105" t="s">
        <v>8</v>
      </c>
      <c r="D3" s="105" t="s">
        <v>9</v>
      </c>
      <c r="E3" s="105" t="s">
        <v>4</v>
      </c>
      <c r="F3" s="106" t="s">
        <v>10</v>
      </c>
      <c r="G3" s="106" t="s">
        <v>47</v>
      </c>
      <c r="H3" s="106" t="s">
        <v>704</v>
      </c>
      <c r="I3" s="106" t="s">
        <v>48</v>
      </c>
      <c r="J3" s="106" t="s">
        <v>705</v>
      </c>
    </row>
    <row r="4" spans="1:10" ht="42.75" customHeight="1">
      <c r="A4" s="50">
        <v>1</v>
      </c>
      <c r="B4" s="2" t="s">
        <v>85</v>
      </c>
      <c r="C4" s="53" t="s">
        <v>84</v>
      </c>
      <c r="D4" s="332" t="s">
        <v>675</v>
      </c>
      <c r="E4" s="333" t="s">
        <v>687</v>
      </c>
      <c r="F4" s="334" t="s">
        <v>86</v>
      </c>
      <c r="G4" s="265" t="s">
        <v>156</v>
      </c>
      <c r="H4" s="265" t="s">
        <v>684</v>
      </c>
      <c r="I4" s="329" t="s">
        <v>688</v>
      </c>
      <c r="J4" s="265" t="s">
        <v>528</v>
      </c>
    </row>
    <row r="5" spans="1:10" s="11" customFormat="1" ht="42.75" customHeight="1">
      <c r="A5" s="53">
        <v>2</v>
      </c>
      <c r="B5" s="2" t="s">
        <v>524</v>
      </c>
      <c r="C5" s="53" t="s">
        <v>521</v>
      </c>
      <c r="D5" s="332" t="s">
        <v>522</v>
      </c>
      <c r="E5" s="333" t="s">
        <v>143</v>
      </c>
      <c r="F5" s="265">
        <v>28</v>
      </c>
      <c r="G5" s="265">
        <v>151</v>
      </c>
      <c r="H5" s="329" t="s">
        <v>689</v>
      </c>
      <c r="I5" s="330" t="s">
        <v>144</v>
      </c>
      <c r="J5" s="265" t="s">
        <v>528</v>
      </c>
    </row>
    <row r="6" spans="1:10" s="11" customFormat="1" ht="42.75" customHeight="1">
      <c r="A6" s="50">
        <v>3</v>
      </c>
      <c r="B6" s="2" t="s">
        <v>174</v>
      </c>
      <c r="C6" s="2" t="s">
        <v>173</v>
      </c>
      <c r="D6" s="335" t="s">
        <v>527</v>
      </c>
      <c r="E6" s="329" t="s">
        <v>175</v>
      </c>
      <c r="F6" s="265">
        <v>40</v>
      </c>
      <c r="G6" s="265">
        <v>395</v>
      </c>
      <c r="H6" s="265" t="s">
        <v>528</v>
      </c>
      <c r="I6" s="330" t="s">
        <v>176</v>
      </c>
      <c r="J6" s="265" t="s">
        <v>528</v>
      </c>
    </row>
    <row r="7" spans="1:10" s="11" customFormat="1" ht="42.75" customHeight="1">
      <c r="A7" s="53">
        <v>4</v>
      </c>
      <c r="B7" s="2" t="s">
        <v>201</v>
      </c>
      <c r="C7" s="53" t="s">
        <v>204</v>
      </c>
      <c r="D7" s="335" t="s">
        <v>205</v>
      </c>
      <c r="E7" s="335" t="s">
        <v>175</v>
      </c>
      <c r="F7" s="265">
        <v>60</v>
      </c>
      <c r="G7" s="265">
        <v>484</v>
      </c>
      <c r="H7" s="265" t="s">
        <v>528</v>
      </c>
      <c r="I7" s="330" t="s">
        <v>206</v>
      </c>
      <c r="J7" s="265" t="s">
        <v>528</v>
      </c>
    </row>
    <row r="8" spans="1:10" s="11" customFormat="1" ht="42.75" customHeight="1">
      <c r="A8" s="186">
        <v>5</v>
      </c>
      <c r="B8" s="2" t="s">
        <v>530</v>
      </c>
      <c r="C8" s="53" t="s">
        <v>676</v>
      </c>
      <c r="D8" s="335" t="s">
        <v>677</v>
      </c>
      <c r="E8" s="335" t="s">
        <v>681</v>
      </c>
      <c r="F8" s="265">
        <v>66</v>
      </c>
      <c r="G8" s="265">
        <v>344</v>
      </c>
      <c r="H8" s="324" t="s">
        <v>684</v>
      </c>
      <c r="I8" s="330" t="s">
        <v>682</v>
      </c>
      <c r="J8" s="324" t="s">
        <v>683</v>
      </c>
    </row>
    <row r="9" spans="1:10" s="11" customFormat="1" ht="42.75" customHeight="1">
      <c r="A9" s="53">
        <v>6</v>
      </c>
      <c r="B9" s="2" t="s">
        <v>240</v>
      </c>
      <c r="C9" s="53" t="s">
        <v>241</v>
      </c>
      <c r="D9" s="332" t="s">
        <v>242</v>
      </c>
      <c r="E9" s="336" t="s">
        <v>243</v>
      </c>
      <c r="F9" s="265">
        <v>4</v>
      </c>
      <c r="G9" s="265" t="s">
        <v>156</v>
      </c>
      <c r="H9" s="265" t="s">
        <v>156</v>
      </c>
      <c r="I9" s="337" t="s">
        <v>244</v>
      </c>
      <c r="J9" s="265" t="s">
        <v>156</v>
      </c>
    </row>
    <row r="10" spans="1:10" s="11" customFormat="1" ht="42.75" customHeight="1">
      <c r="A10" s="50">
        <v>7</v>
      </c>
      <c r="B10" s="2" t="s">
        <v>257</v>
      </c>
      <c r="C10" s="53" t="s">
        <v>259</v>
      </c>
      <c r="D10" s="332" t="s">
        <v>260</v>
      </c>
      <c r="E10" s="335" t="s">
        <v>261</v>
      </c>
      <c r="F10" s="265">
        <v>19</v>
      </c>
      <c r="G10" s="265" t="s">
        <v>156</v>
      </c>
      <c r="H10" s="265" t="s">
        <v>640</v>
      </c>
      <c r="I10" s="329" t="s">
        <v>690</v>
      </c>
      <c r="J10" s="265" t="s">
        <v>528</v>
      </c>
    </row>
    <row r="11" spans="1:10" s="6" customFormat="1" ht="42.75" customHeight="1">
      <c r="A11" s="53">
        <v>8</v>
      </c>
      <c r="B11" s="2" t="s">
        <v>691</v>
      </c>
      <c r="C11" s="53" t="s">
        <v>678</v>
      </c>
      <c r="D11" s="332" t="s">
        <v>679</v>
      </c>
      <c r="E11" s="335" t="s">
        <v>692</v>
      </c>
      <c r="F11" s="338" t="s">
        <v>693</v>
      </c>
      <c r="G11" s="265">
        <v>75</v>
      </c>
      <c r="H11" s="265" t="s">
        <v>528</v>
      </c>
      <c r="I11" s="329" t="s">
        <v>401</v>
      </c>
      <c r="J11" s="265" t="s">
        <v>528</v>
      </c>
    </row>
    <row r="12" spans="1:10" ht="42.75" customHeight="1">
      <c r="A12" s="50">
        <v>9</v>
      </c>
      <c r="B12" s="2" t="s">
        <v>362</v>
      </c>
      <c r="C12" s="339" t="s">
        <v>364</v>
      </c>
      <c r="D12" s="332" t="s">
        <v>639</v>
      </c>
      <c r="E12" s="324">
        <v>8730</v>
      </c>
      <c r="F12" s="324">
        <v>44</v>
      </c>
      <c r="G12" s="324">
        <v>70</v>
      </c>
      <c r="H12" s="265" t="s">
        <v>528</v>
      </c>
      <c r="I12" s="330" t="s">
        <v>365</v>
      </c>
      <c r="J12" s="265" t="s">
        <v>528</v>
      </c>
    </row>
    <row r="13" spans="1:10" s="6" customFormat="1" ht="42.75" customHeight="1">
      <c r="A13" s="53">
        <v>10</v>
      </c>
      <c r="B13" s="2" t="s">
        <v>388</v>
      </c>
      <c r="C13" s="340" t="s">
        <v>395</v>
      </c>
      <c r="D13" s="335" t="s">
        <v>641</v>
      </c>
      <c r="E13" s="324" t="s">
        <v>396</v>
      </c>
      <c r="F13" s="324">
        <v>14</v>
      </c>
      <c r="G13" s="265" t="s">
        <v>156</v>
      </c>
      <c r="H13" s="265" t="s">
        <v>156</v>
      </c>
      <c r="I13" s="329" t="s">
        <v>156</v>
      </c>
      <c r="J13" s="265" t="s">
        <v>528</v>
      </c>
    </row>
    <row r="14" spans="1:10" s="6" customFormat="1" ht="42.75" customHeight="1">
      <c r="A14" s="50">
        <v>11</v>
      </c>
      <c r="B14" s="2" t="s">
        <v>397</v>
      </c>
      <c r="C14" s="340" t="s">
        <v>399</v>
      </c>
      <c r="D14" s="341" t="s">
        <v>400</v>
      </c>
      <c r="E14" s="324" t="s">
        <v>243</v>
      </c>
      <c r="F14" s="324">
        <v>43</v>
      </c>
      <c r="G14" s="265" t="s">
        <v>156</v>
      </c>
      <c r="H14" s="265" t="s">
        <v>684</v>
      </c>
      <c r="I14" s="330" t="s">
        <v>401</v>
      </c>
      <c r="J14" s="265" t="s">
        <v>528</v>
      </c>
    </row>
    <row r="15" spans="1:10" ht="42.75" customHeight="1">
      <c r="A15" s="53">
        <v>12</v>
      </c>
      <c r="B15" s="339" t="s">
        <v>436</v>
      </c>
      <c r="C15" s="339" t="s">
        <v>438</v>
      </c>
      <c r="D15" s="341">
        <v>92921599</v>
      </c>
      <c r="E15" s="324" t="s">
        <v>175</v>
      </c>
      <c r="F15" s="324">
        <v>68</v>
      </c>
      <c r="G15" s="324">
        <v>156</v>
      </c>
      <c r="H15" s="265" t="s">
        <v>649</v>
      </c>
      <c r="I15" s="329" t="s">
        <v>401</v>
      </c>
      <c r="J15" s="265" t="s">
        <v>528</v>
      </c>
    </row>
    <row r="16" spans="1:10" ht="42.75" customHeight="1">
      <c r="A16" s="50">
        <v>13</v>
      </c>
      <c r="B16" s="168" t="s">
        <v>450</v>
      </c>
      <c r="C16" s="168" t="s">
        <v>650</v>
      </c>
      <c r="D16" s="341">
        <v>340360502</v>
      </c>
      <c r="E16" s="324"/>
      <c r="F16" s="324">
        <v>32</v>
      </c>
      <c r="G16" s="324">
        <v>254</v>
      </c>
      <c r="H16" s="265" t="s">
        <v>528</v>
      </c>
      <c r="I16" s="329" t="s">
        <v>694</v>
      </c>
      <c r="J16" s="265" t="s">
        <v>528</v>
      </c>
    </row>
    <row r="17" spans="1:10" ht="42.75" customHeight="1">
      <c r="A17" s="53">
        <v>14</v>
      </c>
      <c r="B17" s="339" t="s">
        <v>462</v>
      </c>
      <c r="C17" s="186" t="s">
        <v>654</v>
      </c>
      <c r="D17" s="341">
        <v>340196534</v>
      </c>
      <c r="E17" s="324" t="s">
        <v>463</v>
      </c>
      <c r="F17" s="324">
        <v>37</v>
      </c>
      <c r="G17" s="324">
        <v>60</v>
      </c>
      <c r="H17" s="265" t="s">
        <v>651</v>
      </c>
      <c r="I17" s="337" t="s">
        <v>464</v>
      </c>
      <c r="J17" s="265" t="s">
        <v>528</v>
      </c>
    </row>
    <row r="18" spans="1:10" ht="42.75" customHeight="1">
      <c r="A18" s="50">
        <v>15</v>
      </c>
      <c r="B18" s="339" t="s">
        <v>508</v>
      </c>
      <c r="C18" s="186" t="s">
        <v>655</v>
      </c>
      <c r="D18" s="335" t="s">
        <v>653</v>
      </c>
      <c r="E18" s="324" t="s">
        <v>175</v>
      </c>
      <c r="F18" s="324">
        <v>17</v>
      </c>
      <c r="G18" s="265" t="s">
        <v>156</v>
      </c>
      <c r="H18" s="265" t="s">
        <v>528</v>
      </c>
      <c r="I18" s="330" t="s">
        <v>510</v>
      </c>
      <c r="J18" s="265" t="s">
        <v>528</v>
      </c>
    </row>
    <row r="19" spans="1:10" s="27" customFormat="1" ht="12.75">
      <c r="A19" s="9"/>
      <c r="B19" s="305" t="s">
        <v>680</v>
      </c>
      <c r="C19" s="305"/>
      <c r="D19" s="9"/>
      <c r="E19" s="9"/>
      <c r="F19" s="307">
        <f>SUM(F4:F18)</f>
        <v>472</v>
      </c>
      <c r="G19" s="307">
        <f>SUM(G4:G18)</f>
        <v>1989</v>
      </c>
      <c r="H19" s="9"/>
      <c r="I19" s="331"/>
      <c r="J19" s="30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  <ignoredErrors>
    <ignoredError sqref="F4 D9:D10 D14 D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B127"/>
  <sheetViews>
    <sheetView view="pageBreakPreview" zoomScaleSheetLayoutView="100" workbookViewId="0" topLeftCell="A109">
      <selection activeCell="G122" sqref="G122"/>
    </sheetView>
  </sheetViews>
  <sheetFormatPr defaultColWidth="9.140625" defaultRowHeight="12.75"/>
  <cols>
    <col min="1" max="1" width="4.28125" style="10" customWidth="1"/>
    <col min="2" max="2" width="32.28125" style="10" customWidth="1"/>
    <col min="3" max="3" width="14.140625" style="12" customWidth="1"/>
    <col min="4" max="4" width="16.421875" style="39" customWidth="1"/>
    <col min="5" max="5" width="16.421875" style="40" customWidth="1"/>
    <col min="6" max="6" width="11.00390625" style="10" customWidth="1"/>
    <col min="7" max="7" width="22.57421875" style="10" customWidth="1"/>
    <col min="8" max="8" width="23.8515625" style="10" customWidth="1"/>
    <col min="9" max="9" width="36.140625" style="10" customWidth="1"/>
    <col min="10" max="10" width="28.140625" style="10" customWidth="1"/>
    <col min="11" max="13" width="15.140625" style="10" customWidth="1"/>
    <col min="14" max="14" width="13.421875" style="10" customWidth="1"/>
    <col min="15" max="16" width="11.00390625" style="10" customWidth="1"/>
    <col min="17" max="17" width="12.28125" style="0" customWidth="1"/>
    <col min="18" max="20" width="11.00390625" style="0" customWidth="1"/>
    <col min="21" max="21" width="15.00390625" style="0" customWidth="1"/>
    <col min="22" max="22" width="14.28125" style="0" customWidth="1"/>
    <col min="23" max="27" width="11.28125" style="0" customWidth="1"/>
  </cols>
  <sheetData>
    <row r="2" spans="4:5" ht="12.75">
      <c r="D2" s="102"/>
      <c r="E2" s="12"/>
    </row>
    <row r="3" spans="1:6" ht="12.75">
      <c r="A3" s="130" t="s">
        <v>111</v>
      </c>
      <c r="F3" s="41"/>
    </row>
    <row r="4" spans="1:27" ht="62.25" customHeight="1">
      <c r="A4" s="374" t="s">
        <v>49</v>
      </c>
      <c r="B4" s="374" t="s">
        <v>50</v>
      </c>
      <c r="C4" s="374" t="s">
        <v>51</v>
      </c>
      <c r="D4" s="374" t="s">
        <v>52</v>
      </c>
      <c r="E4" s="374" t="s">
        <v>53</v>
      </c>
      <c r="F4" s="374" t="s">
        <v>54</v>
      </c>
      <c r="G4" s="374" t="s">
        <v>72</v>
      </c>
      <c r="H4" s="374" t="s">
        <v>73</v>
      </c>
      <c r="I4" s="374" t="s">
        <v>11</v>
      </c>
      <c r="J4" s="374" t="s">
        <v>12</v>
      </c>
      <c r="K4" s="375" t="s">
        <v>55</v>
      </c>
      <c r="L4" s="375"/>
      <c r="M4" s="375"/>
      <c r="N4" s="374" t="s">
        <v>74</v>
      </c>
      <c r="O4" s="374" t="s">
        <v>75</v>
      </c>
      <c r="P4" s="374"/>
      <c r="Q4" s="374"/>
      <c r="R4" s="374"/>
      <c r="S4" s="374"/>
      <c r="T4" s="374"/>
      <c r="U4" s="384" t="s">
        <v>56</v>
      </c>
      <c r="V4" s="384" t="s">
        <v>57</v>
      </c>
      <c r="W4" s="384" t="s">
        <v>58</v>
      </c>
      <c r="X4" s="384" t="s">
        <v>59</v>
      </c>
      <c r="Y4" s="384" t="s">
        <v>60</v>
      </c>
      <c r="Z4" s="384" t="s">
        <v>61</v>
      </c>
      <c r="AA4" s="384" t="s">
        <v>62</v>
      </c>
    </row>
    <row r="5" spans="1:27" ht="62.2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108" t="s">
        <v>63</v>
      </c>
      <c r="L5" s="108" t="s">
        <v>64</v>
      </c>
      <c r="M5" s="108" t="s">
        <v>65</v>
      </c>
      <c r="N5" s="374"/>
      <c r="O5" s="3" t="s">
        <v>66</v>
      </c>
      <c r="P5" s="3" t="s">
        <v>67</v>
      </c>
      <c r="Q5" s="3" t="s">
        <v>68</v>
      </c>
      <c r="R5" s="3" t="s">
        <v>69</v>
      </c>
      <c r="S5" s="3" t="s">
        <v>70</v>
      </c>
      <c r="T5" s="3" t="s">
        <v>71</v>
      </c>
      <c r="U5" s="384"/>
      <c r="V5" s="384"/>
      <c r="W5" s="384"/>
      <c r="X5" s="384"/>
      <c r="Y5" s="384"/>
      <c r="Z5" s="384"/>
      <c r="AA5" s="384"/>
    </row>
    <row r="6" spans="1:27" ht="15.75" customHeight="1">
      <c r="A6" s="378" t="s">
        <v>87</v>
      </c>
      <c r="B6" s="378"/>
      <c r="C6" s="378"/>
      <c r="D6" s="378"/>
      <c r="E6" s="378"/>
      <c r="F6" s="88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7" ht="31.5" customHeight="1">
      <c r="A7" s="117">
        <v>1</v>
      </c>
      <c r="B7" s="118" t="s">
        <v>88</v>
      </c>
      <c r="C7" s="119" t="s">
        <v>95</v>
      </c>
      <c r="D7" s="120" t="s">
        <v>96</v>
      </c>
      <c r="E7" s="115"/>
      <c r="F7" s="329" t="s">
        <v>684</v>
      </c>
      <c r="G7" s="121">
        <v>291772.56</v>
      </c>
      <c r="H7" s="260" t="s">
        <v>556</v>
      </c>
      <c r="I7" s="124" t="s">
        <v>97</v>
      </c>
      <c r="J7" s="125" t="s">
        <v>98</v>
      </c>
      <c r="K7" s="116"/>
      <c r="L7" s="116"/>
      <c r="M7" s="116"/>
      <c r="N7" s="126" t="s">
        <v>105</v>
      </c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1:27" ht="30.75" customHeight="1">
      <c r="A8" s="117">
        <v>2</v>
      </c>
      <c r="B8" s="118" t="s">
        <v>89</v>
      </c>
      <c r="C8" s="115"/>
      <c r="D8" s="120" t="s">
        <v>96</v>
      </c>
      <c r="E8" s="115"/>
      <c r="F8" s="329" t="s">
        <v>684</v>
      </c>
      <c r="G8" s="122">
        <v>186.11</v>
      </c>
      <c r="H8" s="260" t="s">
        <v>556</v>
      </c>
      <c r="I8" s="116"/>
      <c r="J8" s="125" t="s">
        <v>99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</row>
    <row r="9" spans="1:27" ht="29.25" customHeight="1">
      <c r="A9" s="117">
        <v>3</v>
      </c>
      <c r="B9" s="118" t="s">
        <v>90</v>
      </c>
      <c r="C9" s="115"/>
      <c r="D9" s="120" t="s">
        <v>96</v>
      </c>
      <c r="E9" s="115"/>
      <c r="F9" s="329" t="s">
        <v>684</v>
      </c>
      <c r="G9" s="123">
        <v>5661.13</v>
      </c>
      <c r="H9" s="260" t="s">
        <v>556</v>
      </c>
      <c r="I9" s="116"/>
      <c r="J9" s="125" t="s">
        <v>99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</row>
    <row r="10" spans="1:27" ht="27.75" customHeight="1">
      <c r="A10" s="117">
        <v>4</v>
      </c>
      <c r="B10" s="118" t="s">
        <v>91</v>
      </c>
      <c r="C10" s="115"/>
      <c r="D10" s="120" t="s">
        <v>96</v>
      </c>
      <c r="E10" s="115"/>
      <c r="F10" s="329" t="s">
        <v>684</v>
      </c>
      <c r="G10" s="123">
        <v>338.01</v>
      </c>
      <c r="H10" s="260" t="s">
        <v>556</v>
      </c>
      <c r="I10" s="116"/>
      <c r="J10" s="125" t="s">
        <v>99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</row>
    <row r="11" spans="1:27" ht="33.75" customHeight="1">
      <c r="A11" s="117">
        <v>5</v>
      </c>
      <c r="B11" s="118" t="s">
        <v>92</v>
      </c>
      <c r="C11" s="115"/>
      <c r="D11" s="120" t="s">
        <v>96</v>
      </c>
      <c r="E11" s="115"/>
      <c r="F11" s="329" t="s">
        <v>684</v>
      </c>
      <c r="G11" s="123">
        <v>6924.49</v>
      </c>
      <c r="H11" s="260" t="s">
        <v>556</v>
      </c>
      <c r="I11" s="116"/>
      <c r="J11" s="125" t="s">
        <v>100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</row>
    <row r="12" spans="1:27" ht="27.75" customHeight="1">
      <c r="A12" s="117">
        <v>6</v>
      </c>
      <c r="B12" s="118" t="s">
        <v>92</v>
      </c>
      <c r="C12" s="115"/>
      <c r="D12" s="120" t="s">
        <v>96</v>
      </c>
      <c r="E12" s="115"/>
      <c r="F12" s="329" t="s">
        <v>684</v>
      </c>
      <c r="G12" s="123">
        <v>10234.57</v>
      </c>
      <c r="H12" s="260" t="s">
        <v>556</v>
      </c>
      <c r="I12" s="116"/>
      <c r="J12" s="125" t="s">
        <v>101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</row>
    <row r="13" spans="1:27" ht="45" customHeight="1">
      <c r="A13" s="117">
        <v>7</v>
      </c>
      <c r="B13" s="118" t="s">
        <v>92</v>
      </c>
      <c r="C13" s="115"/>
      <c r="D13" s="120" t="s">
        <v>96</v>
      </c>
      <c r="E13" s="115"/>
      <c r="F13" s="329" t="s">
        <v>684</v>
      </c>
      <c r="G13" s="123">
        <v>134888.66</v>
      </c>
      <c r="H13" s="260" t="s">
        <v>556</v>
      </c>
      <c r="I13" s="116"/>
      <c r="J13" s="125" t="s">
        <v>102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</row>
    <row r="14" spans="1:27" ht="28.5" customHeight="1">
      <c r="A14" s="117">
        <v>8</v>
      </c>
      <c r="B14" s="118" t="s">
        <v>89</v>
      </c>
      <c r="C14" s="115"/>
      <c r="D14" s="120" t="s">
        <v>96</v>
      </c>
      <c r="E14" s="115"/>
      <c r="F14" s="329" t="s">
        <v>684</v>
      </c>
      <c r="G14" s="123">
        <v>2768.74</v>
      </c>
      <c r="H14" s="260" t="s">
        <v>556</v>
      </c>
      <c r="I14" s="116"/>
      <c r="J14" s="125" t="s">
        <v>102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</row>
    <row r="15" spans="1:27" ht="29.25" customHeight="1">
      <c r="A15" s="117">
        <v>9</v>
      </c>
      <c r="B15" s="118" t="s">
        <v>93</v>
      </c>
      <c r="C15" s="115"/>
      <c r="D15" s="120" t="s">
        <v>96</v>
      </c>
      <c r="E15" s="115"/>
      <c r="F15" s="329" t="s">
        <v>684</v>
      </c>
      <c r="G15" s="123">
        <v>35067.63</v>
      </c>
      <c r="H15" s="260" t="s">
        <v>556</v>
      </c>
      <c r="I15" s="116"/>
      <c r="J15" s="125" t="s">
        <v>103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</row>
    <row r="16" spans="1:27" s="15" customFormat="1" ht="30.75" customHeight="1">
      <c r="A16" s="117">
        <v>10</v>
      </c>
      <c r="B16" s="118" t="s">
        <v>94</v>
      </c>
      <c r="C16" s="42"/>
      <c r="D16" s="120" t="s">
        <v>96</v>
      </c>
      <c r="E16" s="44"/>
      <c r="F16" s="329" t="s">
        <v>684</v>
      </c>
      <c r="G16" s="123">
        <v>162561</v>
      </c>
      <c r="H16" s="260" t="s">
        <v>556</v>
      </c>
      <c r="I16" s="30"/>
      <c r="J16" s="125" t="s">
        <v>104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s="6" customFormat="1" ht="15.75">
      <c r="A17" s="379" t="s">
        <v>0</v>
      </c>
      <c r="B17" s="379" t="s">
        <v>0</v>
      </c>
      <c r="C17" s="379"/>
      <c r="D17" s="236"/>
      <c r="E17" s="237"/>
      <c r="F17" s="238"/>
      <c r="G17" s="239"/>
      <c r="H17" s="240">
        <f>SUM(G7:G16)</f>
        <v>650402.9</v>
      </c>
      <c r="I17" s="30"/>
      <c r="J17" s="30"/>
      <c r="K17" s="30"/>
      <c r="L17" s="30"/>
      <c r="M17" s="30"/>
      <c r="N17" s="30"/>
      <c r="O17" s="30"/>
      <c r="P17" s="30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</row>
    <row r="18" spans="1:27" ht="12.75" customHeight="1">
      <c r="A18" s="378" t="s">
        <v>525</v>
      </c>
      <c r="B18" s="378"/>
      <c r="C18" s="378"/>
      <c r="D18" s="378"/>
      <c r="E18" s="378"/>
      <c r="F18" s="378"/>
      <c r="G18" s="378"/>
      <c r="H18" s="103"/>
      <c r="I18" s="310"/>
      <c r="J18" s="110"/>
      <c r="K18" s="110"/>
      <c r="L18" s="110"/>
      <c r="M18" s="110"/>
      <c r="N18" s="110"/>
      <c r="O18" s="110"/>
      <c r="P18" s="110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</row>
    <row r="19" spans="1:27" s="15" customFormat="1" ht="25.5">
      <c r="A19" s="1">
        <v>1</v>
      </c>
      <c r="B19" s="136" t="s">
        <v>145</v>
      </c>
      <c r="C19" s="42"/>
      <c r="D19" s="142" t="s">
        <v>96</v>
      </c>
      <c r="E19" s="44"/>
      <c r="F19" s="137" t="s">
        <v>147</v>
      </c>
      <c r="G19" s="144">
        <v>364726.6</v>
      </c>
      <c r="H19" s="210" t="s">
        <v>556</v>
      </c>
      <c r="I19" s="390" t="s">
        <v>148</v>
      </c>
      <c r="J19" s="2" t="s">
        <v>99</v>
      </c>
      <c r="K19" s="145" t="s">
        <v>150</v>
      </c>
      <c r="L19" s="145" t="s">
        <v>151</v>
      </c>
      <c r="M19" s="145" t="s">
        <v>152</v>
      </c>
      <c r="N19" s="119" t="s">
        <v>153</v>
      </c>
      <c r="O19" s="119" t="s">
        <v>154</v>
      </c>
      <c r="P19" s="119" t="s">
        <v>155</v>
      </c>
      <c r="Q19" s="119" t="s">
        <v>155</v>
      </c>
      <c r="R19" s="119" t="s">
        <v>154</v>
      </c>
      <c r="S19" s="119" t="s">
        <v>156</v>
      </c>
      <c r="T19" s="119" t="s">
        <v>155</v>
      </c>
      <c r="U19" s="146"/>
      <c r="V19" s="148">
        <v>1696.84</v>
      </c>
      <c r="W19" s="155">
        <v>9943.44</v>
      </c>
      <c r="Y19" s="30"/>
      <c r="Z19" s="30"/>
      <c r="AA19" s="30"/>
    </row>
    <row r="20" spans="1:27" s="15" customFormat="1" ht="38.25">
      <c r="A20" s="1">
        <v>2</v>
      </c>
      <c r="B20" s="136" t="s">
        <v>146</v>
      </c>
      <c r="C20" s="42"/>
      <c r="D20" s="2" t="s">
        <v>96</v>
      </c>
      <c r="E20" s="44"/>
      <c r="F20" s="143">
        <v>1968</v>
      </c>
      <c r="G20" s="45">
        <v>18628</v>
      </c>
      <c r="H20" s="210" t="s">
        <v>556</v>
      </c>
      <c r="I20" s="391"/>
      <c r="J20" s="2" t="s">
        <v>149</v>
      </c>
      <c r="K20" s="1"/>
      <c r="L20" s="1"/>
      <c r="M20" s="145" t="s">
        <v>157</v>
      </c>
      <c r="N20" s="1"/>
      <c r="O20" s="1"/>
      <c r="P20" s="1"/>
      <c r="Q20" s="1"/>
      <c r="R20" s="1"/>
      <c r="S20" s="1"/>
      <c r="T20" s="1"/>
      <c r="U20" s="3"/>
      <c r="V20" s="30"/>
      <c r="W20" s="30"/>
      <c r="X20" s="30"/>
      <c r="Y20" s="30"/>
      <c r="Z20" s="30"/>
      <c r="AA20" s="30"/>
    </row>
    <row r="21" spans="1:27" s="6" customFormat="1" ht="15.75">
      <c r="A21" s="379" t="s">
        <v>0</v>
      </c>
      <c r="B21" s="379" t="s">
        <v>0</v>
      </c>
      <c r="C21" s="379"/>
      <c r="D21" s="236"/>
      <c r="E21" s="237"/>
      <c r="F21" s="241"/>
      <c r="G21" s="242"/>
      <c r="H21" s="240">
        <f>SUM(G19:G20)</f>
        <v>383354.6</v>
      </c>
      <c r="I21" s="30"/>
      <c r="J21" s="30"/>
      <c r="K21" s="30"/>
      <c r="L21" s="30"/>
      <c r="M21" s="30"/>
      <c r="N21" s="30"/>
      <c r="O21" s="30"/>
      <c r="P21" s="30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7" ht="12.75" customHeight="1">
      <c r="A22" s="378" t="s">
        <v>177</v>
      </c>
      <c r="B22" s="378"/>
      <c r="C22" s="378"/>
      <c r="D22" s="378"/>
      <c r="E22" s="378"/>
      <c r="F22" s="378"/>
      <c r="G22" s="389"/>
      <c r="H22" s="309"/>
      <c r="I22" s="310"/>
      <c r="J22" s="110"/>
      <c r="K22" s="110"/>
      <c r="L22" s="110"/>
      <c r="M22" s="310"/>
      <c r="N22" s="310"/>
      <c r="O22" s="310"/>
      <c r="P22" s="310"/>
      <c r="Q22" s="311"/>
      <c r="R22" s="311"/>
      <c r="S22" s="311"/>
      <c r="T22" s="311"/>
      <c r="U22" s="311"/>
      <c r="V22" s="311"/>
      <c r="W22" s="111"/>
      <c r="X22" s="111"/>
      <c r="Y22" s="111"/>
      <c r="Z22" s="111"/>
      <c r="AA22" s="111"/>
    </row>
    <row r="23" spans="1:28" s="6" customFormat="1" ht="25.5" customHeight="1">
      <c r="A23" s="2">
        <v>1</v>
      </c>
      <c r="B23" s="136" t="s">
        <v>187</v>
      </c>
      <c r="C23" s="22"/>
      <c r="D23" s="43" t="s">
        <v>96</v>
      </c>
      <c r="E23" s="44"/>
      <c r="F23" s="143" t="s">
        <v>190</v>
      </c>
      <c r="G23" s="376">
        <v>2199385.35</v>
      </c>
      <c r="H23" s="385" t="s">
        <v>556</v>
      </c>
      <c r="I23" s="372" t="s">
        <v>193</v>
      </c>
      <c r="J23" s="308" t="s">
        <v>194</v>
      </c>
      <c r="K23" s="119" t="s">
        <v>195</v>
      </c>
      <c r="L23" s="119" t="s">
        <v>196</v>
      </c>
      <c r="M23" s="372" t="s">
        <v>197</v>
      </c>
      <c r="N23" s="372" t="s">
        <v>198</v>
      </c>
      <c r="O23" s="372" t="s">
        <v>155</v>
      </c>
      <c r="P23" s="372" t="s">
        <v>155</v>
      </c>
      <c r="Q23" s="372" t="s">
        <v>155</v>
      </c>
      <c r="R23" s="372" t="s">
        <v>155</v>
      </c>
      <c r="S23" s="372" t="s">
        <v>156</v>
      </c>
      <c r="T23" s="372" t="s">
        <v>199</v>
      </c>
      <c r="U23" s="373">
        <v>5121</v>
      </c>
      <c r="V23" s="373">
        <v>1564</v>
      </c>
      <c r="W23" s="104"/>
      <c r="X23" s="155">
        <v>3</v>
      </c>
      <c r="Y23" s="155" t="s">
        <v>105</v>
      </c>
      <c r="Z23" s="155" t="s">
        <v>96</v>
      </c>
      <c r="AA23" s="264" t="s">
        <v>105</v>
      </c>
      <c r="AB23" s="266"/>
    </row>
    <row r="24" spans="1:28" s="6" customFormat="1" ht="12.75">
      <c r="A24" s="2">
        <v>2</v>
      </c>
      <c r="B24" s="136" t="s">
        <v>188</v>
      </c>
      <c r="C24" s="22"/>
      <c r="D24" s="43" t="s">
        <v>96</v>
      </c>
      <c r="E24" s="44"/>
      <c r="F24" s="143" t="s">
        <v>191</v>
      </c>
      <c r="G24" s="377"/>
      <c r="H24" s="386"/>
      <c r="I24" s="372"/>
      <c r="J24" s="308" t="s">
        <v>194</v>
      </c>
      <c r="K24" s="1"/>
      <c r="L24" s="30"/>
      <c r="M24" s="372"/>
      <c r="N24" s="372"/>
      <c r="O24" s="372"/>
      <c r="P24" s="372"/>
      <c r="Q24" s="372"/>
      <c r="R24" s="372"/>
      <c r="S24" s="372"/>
      <c r="T24" s="372"/>
      <c r="U24" s="373"/>
      <c r="V24" s="373"/>
      <c r="W24" s="104"/>
      <c r="X24" s="53"/>
      <c r="Y24" s="53" t="s">
        <v>105</v>
      </c>
      <c r="Z24" s="53"/>
      <c r="AA24" s="265" t="s">
        <v>105</v>
      </c>
      <c r="AB24" s="266"/>
    </row>
    <row r="25" spans="1:28" s="6" customFormat="1" ht="25.5">
      <c r="A25" s="2">
        <v>3</v>
      </c>
      <c r="B25" s="136" t="s">
        <v>189</v>
      </c>
      <c r="C25" s="22"/>
      <c r="D25" s="43" t="s">
        <v>96</v>
      </c>
      <c r="E25" s="44"/>
      <c r="F25" s="143" t="s">
        <v>192</v>
      </c>
      <c r="G25" s="377"/>
      <c r="H25" s="387"/>
      <c r="I25" s="372"/>
      <c r="J25" s="308" t="s">
        <v>194</v>
      </c>
      <c r="K25" s="1" t="s">
        <v>200</v>
      </c>
      <c r="L25" s="30"/>
      <c r="M25" s="372"/>
      <c r="N25" s="372"/>
      <c r="O25" s="372"/>
      <c r="P25" s="372"/>
      <c r="Q25" s="372"/>
      <c r="R25" s="372"/>
      <c r="S25" s="372"/>
      <c r="T25" s="372"/>
      <c r="U25" s="373"/>
      <c r="V25" s="373"/>
      <c r="W25" s="104"/>
      <c r="X25" s="53">
        <v>1</v>
      </c>
      <c r="Y25" s="53" t="s">
        <v>105</v>
      </c>
      <c r="Z25" s="53" t="s">
        <v>96</v>
      </c>
      <c r="AA25" s="265" t="s">
        <v>105</v>
      </c>
      <c r="AB25" s="266"/>
    </row>
    <row r="26" spans="1:27" s="6" customFormat="1" ht="15.75">
      <c r="A26" s="379" t="s">
        <v>0</v>
      </c>
      <c r="B26" s="379"/>
      <c r="C26" s="379"/>
      <c r="D26" s="236"/>
      <c r="E26" s="237"/>
      <c r="F26" s="238"/>
      <c r="G26" s="239"/>
      <c r="H26" s="240">
        <f>SUM(G23)</f>
        <v>2199385.35</v>
      </c>
      <c r="I26" s="30"/>
      <c r="J26" s="30"/>
      <c r="K26" s="30"/>
      <c r="L26" s="30"/>
      <c r="M26" s="30"/>
      <c r="N26" s="30"/>
      <c r="O26" s="30"/>
      <c r="P26" s="30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spans="1:27" ht="12.75" customHeight="1">
      <c r="A27" s="378" t="s">
        <v>202</v>
      </c>
      <c r="B27" s="378"/>
      <c r="C27" s="378"/>
      <c r="D27" s="378"/>
      <c r="E27" s="378"/>
      <c r="F27" s="378"/>
      <c r="G27" s="378"/>
      <c r="H27" s="103"/>
      <c r="I27" s="110"/>
      <c r="J27" s="110"/>
      <c r="K27" s="110"/>
      <c r="L27" s="110"/>
      <c r="M27" s="110"/>
      <c r="N27" s="110"/>
      <c r="O27" s="110"/>
      <c r="P27" s="110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8" s="6" customFormat="1" ht="51">
      <c r="A28" s="2">
        <v>1</v>
      </c>
      <c r="B28" s="136" t="s">
        <v>145</v>
      </c>
      <c r="C28" s="22"/>
      <c r="D28" s="2" t="s">
        <v>96</v>
      </c>
      <c r="E28" s="119" t="s">
        <v>96</v>
      </c>
      <c r="F28" s="2" t="s">
        <v>211</v>
      </c>
      <c r="G28" s="158">
        <v>953369.8</v>
      </c>
      <c r="H28" s="259" t="s">
        <v>556</v>
      </c>
      <c r="I28" s="124" t="s">
        <v>212</v>
      </c>
      <c r="J28" s="2" t="s">
        <v>214</v>
      </c>
      <c r="K28" s="119" t="s">
        <v>150</v>
      </c>
      <c r="L28" s="119" t="s">
        <v>217</v>
      </c>
      <c r="M28" s="51" t="s">
        <v>218</v>
      </c>
      <c r="N28" s="30" t="s">
        <v>96</v>
      </c>
      <c r="O28" s="1" t="s">
        <v>154</v>
      </c>
      <c r="P28" s="1" t="s">
        <v>219</v>
      </c>
      <c r="Q28" s="1" t="s">
        <v>155</v>
      </c>
      <c r="R28" s="1" t="s">
        <v>155</v>
      </c>
      <c r="S28" s="1" t="s">
        <v>156</v>
      </c>
      <c r="T28" s="1" t="s">
        <v>155</v>
      </c>
      <c r="U28" s="104"/>
      <c r="V28" s="30">
        <v>2461</v>
      </c>
      <c r="W28" s="147">
        <v>10488</v>
      </c>
      <c r="X28" s="147">
        <v>3</v>
      </c>
      <c r="Y28" s="147" t="s">
        <v>96</v>
      </c>
      <c r="Z28" s="147" t="s">
        <v>96</v>
      </c>
      <c r="AA28" s="256" t="s">
        <v>105</v>
      </c>
      <c r="AB28" s="266"/>
    </row>
    <row r="29" spans="1:28" s="6" customFormat="1" ht="25.5">
      <c r="A29" s="2">
        <v>2</v>
      </c>
      <c r="B29" s="136" t="s">
        <v>207</v>
      </c>
      <c r="C29" s="22"/>
      <c r="D29" s="2" t="s">
        <v>96</v>
      </c>
      <c r="E29" s="1" t="s">
        <v>105</v>
      </c>
      <c r="F29" s="2" t="s">
        <v>211</v>
      </c>
      <c r="G29" s="158">
        <v>157533.5</v>
      </c>
      <c r="H29" s="259" t="s">
        <v>556</v>
      </c>
      <c r="I29" s="124" t="s">
        <v>212</v>
      </c>
      <c r="J29" s="2" t="s">
        <v>215</v>
      </c>
      <c r="K29" s="1" t="s">
        <v>150</v>
      </c>
      <c r="L29" s="1" t="s">
        <v>220</v>
      </c>
      <c r="M29" s="1" t="s">
        <v>221</v>
      </c>
      <c r="N29" s="1" t="s">
        <v>198</v>
      </c>
      <c r="O29" s="1" t="s">
        <v>154</v>
      </c>
      <c r="P29" s="1" t="s">
        <v>219</v>
      </c>
      <c r="Q29" s="1" t="s">
        <v>155</v>
      </c>
      <c r="R29" s="1" t="s">
        <v>154</v>
      </c>
      <c r="S29" s="1" t="s">
        <v>156</v>
      </c>
      <c r="T29" s="1" t="s">
        <v>155</v>
      </c>
      <c r="U29" s="104"/>
      <c r="V29" s="30">
        <v>2460</v>
      </c>
      <c r="W29" s="30">
        <v>9259</v>
      </c>
      <c r="X29" s="30">
        <v>3</v>
      </c>
      <c r="Y29" s="30" t="s">
        <v>105</v>
      </c>
      <c r="Z29" s="30" t="s">
        <v>96</v>
      </c>
      <c r="AA29" s="257" t="s">
        <v>105</v>
      </c>
      <c r="AB29" s="266"/>
    </row>
    <row r="30" spans="1:28" s="6" customFormat="1" ht="63.75">
      <c r="A30" s="2">
        <v>3</v>
      </c>
      <c r="B30" s="136" t="s">
        <v>208</v>
      </c>
      <c r="C30" s="1" t="s">
        <v>210</v>
      </c>
      <c r="D30" s="2" t="s">
        <v>96</v>
      </c>
      <c r="E30" s="1" t="s">
        <v>105</v>
      </c>
      <c r="F30" s="2">
        <v>1984</v>
      </c>
      <c r="G30" s="158">
        <v>369499.35</v>
      </c>
      <c r="H30" s="259" t="s">
        <v>556</v>
      </c>
      <c r="I30" s="124" t="s">
        <v>212</v>
      </c>
      <c r="J30" s="2" t="s">
        <v>215</v>
      </c>
      <c r="K30" s="1" t="s">
        <v>222</v>
      </c>
      <c r="L30" s="1" t="s">
        <v>223</v>
      </c>
      <c r="M30" s="119" t="s">
        <v>224</v>
      </c>
      <c r="N30" s="119" t="s">
        <v>198</v>
      </c>
      <c r="O30" s="1" t="s">
        <v>154</v>
      </c>
      <c r="P30" s="1" t="s">
        <v>155</v>
      </c>
      <c r="Q30" s="1" t="s">
        <v>155</v>
      </c>
      <c r="R30" s="1" t="s">
        <v>155</v>
      </c>
      <c r="S30" s="1" t="s">
        <v>156</v>
      </c>
      <c r="T30" s="1" t="s">
        <v>155</v>
      </c>
      <c r="U30" s="104"/>
      <c r="V30" s="30">
        <v>802.48</v>
      </c>
      <c r="W30" s="30">
        <v>8191.42</v>
      </c>
      <c r="X30" s="30">
        <v>2</v>
      </c>
      <c r="Y30" s="30" t="s">
        <v>96</v>
      </c>
      <c r="Z30" s="30" t="s">
        <v>96</v>
      </c>
      <c r="AA30" s="257" t="s">
        <v>105</v>
      </c>
      <c r="AB30" s="266"/>
    </row>
    <row r="31" spans="1:28" s="6" customFormat="1" ht="25.5">
      <c r="A31" s="2">
        <v>4</v>
      </c>
      <c r="B31" s="136" t="s">
        <v>89</v>
      </c>
      <c r="C31" s="22"/>
      <c r="D31" s="2" t="s">
        <v>105</v>
      </c>
      <c r="E31" s="1" t="s">
        <v>105</v>
      </c>
      <c r="F31" s="2" t="s">
        <v>211</v>
      </c>
      <c r="G31" s="158">
        <v>3000</v>
      </c>
      <c r="H31" s="259" t="s">
        <v>556</v>
      </c>
      <c r="I31" s="54" t="s">
        <v>213</v>
      </c>
      <c r="J31" s="2" t="s">
        <v>216</v>
      </c>
      <c r="K31" s="1" t="s">
        <v>150</v>
      </c>
      <c r="L31" s="1" t="s">
        <v>225</v>
      </c>
      <c r="M31" s="1" t="s">
        <v>226</v>
      </c>
      <c r="N31" s="1" t="s">
        <v>105</v>
      </c>
      <c r="O31" s="1" t="s">
        <v>219</v>
      </c>
      <c r="P31" s="1" t="s">
        <v>219</v>
      </c>
      <c r="Q31" s="1" t="s">
        <v>219</v>
      </c>
      <c r="R31" s="1" t="s">
        <v>219</v>
      </c>
      <c r="S31" s="1" t="s">
        <v>156</v>
      </c>
      <c r="T31" s="1" t="s">
        <v>156</v>
      </c>
      <c r="U31" s="104"/>
      <c r="V31" s="30">
        <v>191.8</v>
      </c>
      <c r="W31" s="30">
        <v>767.04</v>
      </c>
      <c r="X31" s="30">
        <v>0</v>
      </c>
      <c r="Y31" s="30" t="s">
        <v>96</v>
      </c>
      <c r="Z31" s="30" t="s">
        <v>105</v>
      </c>
      <c r="AA31" s="257" t="s">
        <v>105</v>
      </c>
      <c r="AB31" s="266"/>
    </row>
    <row r="32" spans="1:27" s="6" customFormat="1" ht="12.75">
      <c r="A32" s="2">
        <v>5</v>
      </c>
      <c r="B32" s="42" t="s">
        <v>209</v>
      </c>
      <c r="C32" s="22"/>
      <c r="D32" s="43"/>
      <c r="E32" s="44"/>
      <c r="F32" s="157" t="s">
        <v>211</v>
      </c>
      <c r="G32" s="158">
        <v>1616.44</v>
      </c>
      <c r="H32" s="259" t="s">
        <v>556</v>
      </c>
      <c r="I32" s="30"/>
      <c r="K32" s="30"/>
      <c r="L32" s="30"/>
      <c r="M32" s="30"/>
      <c r="N32" s="30"/>
      <c r="O32" s="30"/>
      <c r="P32" s="30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27" s="15" customFormat="1" ht="15.75">
      <c r="A33" s="1"/>
      <c r="B33" s="379" t="s">
        <v>0</v>
      </c>
      <c r="C33" s="379"/>
      <c r="D33" s="236"/>
      <c r="E33" s="237"/>
      <c r="F33" s="239"/>
      <c r="G33" s="239"/>
      <c r="H33" s="240">
        <f>SUM(G28:G32)</f>
        <v>1485019.0899999999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12.75" customHeight="1">
      <c r="A34" s="378" t="s">
        <v>531</v>
      </c>
      <c r="B34" s="378"/>
      <c r="C34" s="378"/>
      <c r="D34" s="378"/>
      <c r="E34" s="378"/>
      <c r="F34" s="378"/>
      <c r="G34" s="378"/>
      <c r="H34" s="103"/>
      <c r="I34" s="110"/>
      <c r="J34" s="110"/>
      <c r="K34" s="110"/>
      <c r="L34" s="110"/>
      <c r="M34" s="110"/>
      <c r="N34" s="110"/>
      <c r="O34" s="110"/>
      <c r="P34" s="110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  <row r="35" spans="1:27" s="6" customFormat="1" ht="12.75">
      <c r="A35" s="2">
        <v>1</v>
      </c>
      <c r="B35" s="159" t="s">
        <v>532</v>
      </c>
      <c r="C35" s="22"/>
      <c r="D35" s="2"/>
      <c r="E35" s="119"/>
      <c r="F35" s="53">
        <v>1972</v>
      </c>
      <c r="G35" s="270">
        <v>1036225.09</v>
      </c>
      <c r="H35" s="259" t="s">
        <v>556</v>
      </c>
      <c r="I35" s="124"/>
      <c r="J35" s="2"/>
      <c r="K35" s="119"/>
      <c r="L35" s="119"/>
      <c r="M35" s="51"/>
      <c r="N35" s="15"/>
      <c r="O35" s="119"/>
      <c r="P35" s="119"/>
      <c r="Q35" s="119"/>
      <c r="R35" s="119"/>
      <c r="S35" s="119"/>
      <c r="T35" s="119"/>
      <c r="U35" s="104"/>
      <c r="V35" s="147"/>
      <c r="W35" s="147"/>
      <c r="X35" s="147"/>
      <c r="Y35" s="147"/>
      <c r="Z35" s="147"/>
      <c r="AA35" s="256"/>
    </row>
    <row r="36" spans="1:27" s="6" customFormat="1" ht="12.75">
      <c r="A36" s="2">
        <v>2</v>
      </c>
      <c r="B36" s="159" t="s">
        <v>533</v>
      </c>
      <c r="C36" s="22"/>
      <c r="D36" s="2"/>
      <c r="E36" s="1"/>
      <c r="F36" s="53">
        <v>1958</v>
      </c>
      <c r="G36" s="270">
        <v>157777.99</v>
      </c>
      <c r="H36" s="259" t="s">
        <v>556</v>
      </c>
      <c r="I36" s="124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04"/>
      <c r="V36" s="30"/>
      <c r="W36" s="30"/>
      <c r="X36" s="30"/>
      <c r="Y36" s="30"/>
      <c r="Z36" s="30"/>
      <c r="AA36" s="257"/>
    </row>
    <row r="37" spans="1:27" s="6" customFormat="1" ht="12.75">
      <c r="A37" s="2">
        <v>3</v>
      </c>
      <c r="B37" s="159" t="s">
        <v>534</v>
      </c>
      <c r="C37" s="1"/>
      <c r="D37" s="2"/>
      <c r="E37" s="1"/>
      <c r="F37" s="74" t="s">
        <v>555</v>
      </c>
      <c r="G37" s="271">
        <v>165246</v>
      </c>
      <c r="H37" s="259" t="s">
        <v>556</v>
      </c>
      <c r="I37" s="124"/>
      <c r="J37" s="2"/>
      <c r="K37" s="1"/>
      <c r="L37" s="1"/>
      <c r="M37" s="1"/>
      <c r="N37" s="119"/>
      <c r="O37" s="1"/>
      <c r="P37" s="1"/>
      <c r="Q37" s="1"/>
      <c r="R37" s="1"/>
      <c r="S37" s="1"/>
      <c r="T37" s="1"/>
      <c r="U37" s="104"/>
      <c r="V37" s="30"/>
      <c r="W37" s="30"/>
      <c r="X37" s="30"/>
      <c r="Y37" s="30"/>
      <c r="Z37" s="30"/>
      <c r="AA37" s="257"/>
    </row>
    <row r="38" spans="1:27" s="6" customFormat="1" ht="12.75">
      <c r="A38" s="2">
        <v>4</v>
      </c>
      <c r="B38" s="159" t="s">
        <v>535</v>
      </c>
      <c r="C38" s="22"/>
      <c r="D38" s="2"/>
      <c r="E38" s="1"/>
      <c r="F38" s="53">
        <v>1971</v>
      </c>
      <c r="G38" s="270">
        <v>1627992.59</v>
      </c>
      <c r="H38" s="259" t="s">
        <v>556</v>
      </c>
      <c r="I38" s="54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04"/>
      <c r="V38" s="30"/>
      <c r="W38" s="30"/>
      <c r="X38" s="30"/>
      <c r="Y38" s="30"/>
      <c r="Z38" s="30"/>
      <c r="AA38" s="257"/>
    </row>
    <row r="39" spans="1:27" s="6" customFormat="1" ht="12.75">
      <c r="A39" s="2">
        <v>5</v>
      </c>
      <c r="B39" s="159" t="s">
        <v>536</v>
      </c>
      <c r="C39" s="22"/>
      <c r="D39" s="43"/>
      <c r="E39" s="44"/>
      <c r="F39" s="53">
        <v>1986</v>
      </c>
      <c r="G39" s="270">
        <v>13724</v>
      </c>
      <c r="H39" s="259" t="s">
        <v>556</v>
      </c>
      <c r="I39" s="30"/>
      <c r="K39" s="30"/>
      <c r="L39" s="30"/>
      <c r="M39" s="30"/>
      <c r="N39" s="30"/>
      <c r="O39" s="30"/>
      <c r="P39" s="30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spans="1:27" s="6" customFormat="1" ht="12.75">
      <c r="A40" s="2">
        <v>6</v>
      </c>
      <c r="B40" s="159" t="s">
        <v>537</v>
      </c>
      <c r="C40" s="22"/>
      <c r="D40" s="2"/>
      <c r="E40" s="119"/>
      <c r="F40" s="53">
        <v>1983</v>
      </c>
      <c r="G40" s="270">
        <v>3537</v>
      </c>
      <c r="H40" s="259" t="s">
        <v>556</v>
      </c>
      <c r="I40" s="124"/>
      <c r="J40" s="2"/>
      <c r="K40" s="119"/>
      <c r="L40" s="119"/>
      <c r="M40" s="51"/>
      <c r="N40" s="15"/>
      <c r="O40" s="119"/>
      <c r="P40" s="119"/>
      <c r="Q40" s="119"/>
      <c r="R40" s="119"/>
      <c r="S40" s="119"/>
      <c r="T40" s="119"/>
      <c r="U40" s="104"/>
      <c r="V40" s="147"/>
      <c r="W40" s="147"/>
      <c r="X40" s="147"/>
      <c r="Y40" s="147"/>
      <c r="Z40" s="147"/>
      <c r="AA40" s="256"/>
    </row>
    <row r="41" spans="1:27" s="6" customFormat="1" ht="12.75">
      <c r="A41" s="2">
        <v>7</v>
      </c>
      <c r="B41" s="159" t="s">
        <v>538</v>
      </c>
      <c r="C41" s="22"/>
      <c r="D41" s="2"/>
      <c r="E41" s="1"/>
      <c r="F41" s="53">
        <v>1982</v>
      </c>
      <c r="G41" s="270">
        <v>4067</v>
      </c>
      <c r="H41" s="259" t="s">
        <v>556</v>
      </c>
      <c r="I41" s="124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04"/>
      <c r="V41" s="30"/>
      <c r="W41" s="30"/>
      <c r="X41" s="30"/>
      <c r="Y41" s="30"/>
      <c r="Z41" s="30"/>
      <c r="AA41" s="257"/>
    </row>
    <row r="42" spans="1:27" s="6" customFormat="1" ht="12.75">
      <c r="A42" s="2">
        <v>8</v>
      </c>
      <c r="B42" s="159" t="s">
        <v>539</v>
      </c>
      <c r="C42" s="1"/>
      <c r="D42" s="2"/>
      <c r="E42" s="1"/>
      <c r="F42" s="53">
        <v>1972</v>
      </c>
      <c r="G42" s="270">
        <v>67573</v>
      </c>
      <c r="H42" s="259" t="s">
        <v>556</v>
      </c>
      <c r="I42" s="124"/>
      <c r="J42" s="2"/>
      <c r="K42" s="1"/>
      <c r="L42" s="1"/>
      <c r="M42" s="1"/>
      <c r="N42" s="119"/>
      <c r="O42" s="1"/>
      <c r="P42" s="1"/>
      <c r="Q42" s="1"/>
      <c r="R42" s="1"/>
      <c r="S42" s="1"/>
      <c r="T42" s="1"/>
      <c r="U42" s="104"/>
      <c r="V42" s="30"/>
      <c r="W42" s="30"/>
      <c r="X42" s="30"/>
      <c r="Y42" s="30"/>
      <c r="Z42" s="30"/>
      <c r="AA42" s="257"/>
    </row>
    <row r="43" spans="1:27" s="6" customFormat="1" ht="12.75">
      <c r="A43" s="2">
        <v>9</v>
      </c>
      <c r="B43" s="159" t="s">
        <v>540</v>
      </c>
      <c r="C43" s="22"/>
      <c r="D43" s="2"/>
      <c r="E43" s="1"/>
      <c r="F43" s="53">
        <v>1972</v>
      </c>
      <c r="G43" s="270">
        <v>156152</v>
      </c>
      <c r="H43" s="259" t="s">
        <v>556</v>
      </c>
      <c r="I43" s="54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04"/>
      <c r="V43" s="30"/>
      <c r="W43" s="30"/>
      <c r="X43" s="30"/>
      <c r="Y43" s="30"/>
      <c r="Z43" s="30"/>
      <c r="AA43" s="257"/>
    </row>
    <row r="44" spans="1:27" s="6" customFormat="1" ht="12.75">
      <c r="A44" s="2">
        <v>10</v>
      </c>
      <c r="B44" s="159" t="s">
        <v>541</v>
      </c>
      <c r="C44" s="22"/>
      <c r="D44" s="43"/>
      <c r="E44" s="44"/>
      <c r="F44" s="2">
        <v>1971</v>
      </c>
      <c r="G44" s="271">
        <v>108145</v>
      </c>
      <c r="H44" s="259" t="s">
        <v>556</v>
      </c>
      <c r="I44" s="30"/>
      <c r="K44" s="30"/>
      <c r="L44" s="30"/>
      <c r="M44" s="30"/>
      <c r="N44" s="30"/>
      <c r="O44" s="30"/>
      <c r="P44" s="30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</row>
    <row r="45" spans="1:27" s="6" customFormat="1" ht="12.75">
      <c r="A45" s="2">
        <v>11</v>
      </c>
      <c r="B45" s="159" t="s">
        <v>541</v>
      </c>
      <c r="C45" s="22"/>
      <c r="D45" s="43"/>
      <c r="E45" s="44"/>
      <c r="F45" s="53">
        <v>1972</v>
      </c>
      <c r="G45" s="270">
        <v>13584</v>
      </c>
      <c r="H45" s="259" t="s">
        <v>556</v>
      </c>
      <c r="I45" s="30"/>
      <c r="K45" s="30"/>
      <c r="L45" s="30"/>
      <c r="M45" s="30"/>
      <c r="N45" s="30"/>
      <c r="O45" s="30"/>
      <c r="P45" s="30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</row>
    <row r="46" spans="1:27" s="6" customFormat="1" ht="12.75">
      <c r="A46" s="2">
        <v>12</v>
      </c>
      <c r="B46" s="159" t="s">
        <v>542</v>
      </c>
      <c r="C46" s="22"/>
      <c r="D46" s="2"/>
      <c r="E46" s="119"/>
      <c r="F46" s="53">
        <v>1972</v>
      </c>
      <c r="G46" s="270">
        <v>3976</v>
      </c>
      <c r="H46" s="259" t="s">
        <v>556</v>
      </c>
      <c r="I46" s="124"/>
      <c r="J46" s="2"/>
      <c r="K46" s="119"/>
      <c r="L46" s="119"/>
      <c r="M46" s="51"/>
      <c r="N46" s="15"/>
      <c r="O46" s="119"/>
      <c r="P46" s="119"/>
      <c r="Q46" s="119"/>
      <c r="R46" s="119"/>
      <c r="S46" s="119"/>
      <c r="T46" s="119"/>
      <c r="U46" s="104"/>
      <c r="V46" s="147"/>
      <c r="W46" s="147"/>
      <c r="X46" s="147"/>
      <c r="Y46" s="147"/>
      <c r="Z46" s="147"/>
      <c r="AA46" s="256"/>
    </row>
    <row r="47" spans="1:27" s="6" customFormat="1" ht="12.75">
      <c r="A47" s="2">
        <v>13</v>
      </c>
      <c r="B47" s="159" t="s">
        <v>543</v>
      </c>
      <c r="C47" s="22"/>
      <c r="D47" s="2"/>
      <c r="E47" s="1"/>
      <c r="F47" s="53">
        <v>1971</v>
      </c>
      <c r="G47" s="270">
        <v>39010</v>
      </c>
      <c r="H47" s="259" t="s">
        <v>556</v>
      </c>
      <c r="I47" s="124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04"/>
      <c r="V47" s="30"/>
      <c r="W47" s="30"/>
      <c r="X47" s="30"/>
      <c r="Y47" s="30"/>
      <c r="Z47" s="30"/>
      <c r="AA47" s="257"/>
    </row>
    <row r="48" spans="1:27" s="6" customFormat="1" ht="12.75">
      <c r="A48" s="2">
        <v>14</v>
      </c>
      <c r="B48" s="159" t="s">
        <v>544</v>
      </c>
      <c r="C48" s="1"/>
      <c r="D48" s="2"/>
      <c r="E48" s="1"/>
      <c r="F48" s="53">
        <v>1970</v>
      </c>
      <c r="G48" s="270">
        <v>5068</v>
      </c>
      <c r="H48" s="259" t="s">
        <v>556</v>
      </c>
      <c r="I48" s="124"/>
      <c r="J48" s="2"/>
      <c r="K48" s="1"/>
      <c r="L48" s="1"/>
      <c r="M48" s="1"/>
      <c r="N48" s="119"/>
      <c r="O48" s="1"/>
      <c r="P48" s="1"/>
      <c r="Q48" s="1"/>
      <c r="R48" s="1"/>
      <c r="S48" s="1"/>
      <c r="T48" s="1"/>
      <c r="U48" s="104"/>
      <c r="V48" s="30"/>
      <c r="W48" s="30"/>
      <c r="X48" s="30"/>
      <c r="Y48" s="30"/>
      <c r="Z48" s="30"/>
      <c r="AA48" s="257"/>
    </row>
    <row r="49" spans="1:27" s="6" customFormat="1" ht="12.75">
      <c r="A49" s="2">
        <v>15</v>
      </c>
      <c r="B49" s="159" t="s">
        <v>545</v>
      </c>
      <c r="C49" s="22"/>
      <c r="D49" s="2"/>
      <c r="E49" s="1"/>
      <c r="F49" s="53">
        <v>1972</v>
      </c>
      <c r="G49" s="270">
        <v>9140</v>
      </c>
      <c r="H49" s="259" t="s">
        <v>556</v>
      </c>
      <c r="I49" s="54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04"/>
      <c r="V49" s="30"/>
      <c r="W49" s="30"/>
      <c r="X49" s="30"/>
      <c r="Y49" s="30"/>
      <c r="Z49" s="30"/>
      <c r="AA49" s="257"/>
    </row>
    <row r="50" spans="1:27" s="6" customFormat="1" ht="12.75">
      <c r="A50" s="2">
        <v>16</v>
      </c>
      <c r="B50" s="159" t="s">
        <v>546</v>
      </c>
      <c r="C50" s="22"/>
      <c r="D50" s="43"/>
      <c r="E50" s="44"/>
      <c r="F50" s="53">
        <v>1977</v>
      </c>
      <c r="G50" s="270">
        <v>106452</v>
      </c>
      <c r="H50" s="259" t="s">
        <v>556</v>
      </c>
      <c r="I50" s="30"/>
      <c r="K50" s="30"/>
      <c r="L50" s="30"/>
      <c r="M50" s="30"/>
      <c r="N50" s="30"/>
      <c r="O50" s="30"/>
      <c r="P50" s="30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</row>
    <row r="51" spans="1:27" s="6" customFormat="1" ht="12.75">
      <c r="A51" s="2">
        <v>17</v>
      </c>
      <c r="B51" s="159" t="s">
        <v>547</v>
      </c>
      <c r="C51" s="22"/>
      <c r="D51" s="2"/>
      <c r="E51" s="119"/>
      <c r="F51" s="53">
        <v>1971</v>
      </c>
      <c r="G51" s="270">
        <v>56252</v>
      </c>
      <c r="H51" s="259" t="s">
        <v>556</v>
      </c>
      <c r="I51" s="124"/>
      <c r="J51" s="2"/>
      <c r="K51" s="119"/>
      <c r="L51" s="119"/>
      <c r="M51" s="51"/>
      <c r="N51" s="15"/>
      <c r="O51" s="119"/>
      <c r="P51" s="119"/>
      <c r="Q51" s="119"/>
      <c r="R51" s="119"/>
      <c r="S51" s="119"/>
      <c r="T51" s="119"/>
      <c r="U51" s="104"/>
      <c r="V51" s="147"/>
      <c r="W51" s="147"/>
      <c r="X51" s="147"/>
      <c r="Y51" s="147"/>
      <c r="Z51" s="147"/>
      <c r="AA51" s="256"/>
    </row>
    <row r="52" spans="1:27" s="6" customFormat="1" ht="12.75">
      <c r="A52" s="2">
        <v>18</v>
      </c>
      <c r="B52" s="159" t="s">
        <v>547</v>
      </c>
      <c r="C52" s="22"/>
      <c r="D52" s="2"/>
      <c r="E52" s="1"/>
      <c r="F52" s="53">
        <v>1972</v>
      </c>
      <c r="G52" s="270">
        <v>22634</v>
      </c>
      <c r="H52" s="259" t="s">
        <v>556</v>
      </c>
      <c r="I52" s="124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04"/>
      <c r="V52" s="30"/>
      <c r="W52" s="30"/>
      <c r="X52" s="30"/>
      <c r="Y52" s="30"/>
      <c r="Z52" s="30"/>
      <c r="AA52" s="257"/>
    </row>
    <row r="53" spans="1:27" s="6" customFormat="1" ht="12.75">
      <c r="A53" s="2">
        <v>19</v>
      </c>
      <c r="B53" s="159" t="s">
        <v>548</v>
      </c>
      <c r="C53" s="1"/>
      <c r="D53" s="2"/>
      <c r="E53" s="1"/>
      <c r="F53" s="53">
        <v>1976</v>
      </c>
      <c r="G53" s="270">
        <v>55182</v>
      </c>
      <c r="H53" s="259" t="s">
        <v>556</v>
      </c>
      <c r="I53" s="124"/>
      <c r="J53" s="2"/>
      <c r="K53" s="1"/>
      <c r="L53" s="1"/>
      <c r="M53" s="1"/>
      <c r="N53" s="119"/>
      <c r="O53" s="1"/>
      <c r="P53" s="1"/>
      <c r="Q53" s="1"/>
      <c r="R53" s="1"/>
      <c r="S53" s="1"/>
      <c r="T53" s="1"/>
      <c r="U53" s="104"/>
      <c r="V53" s="30"/>
      <c r="W53" s="30"/>
      <c r="X53" s="30"/>
      <c r="Y53" s="30"/>
      <c r="Z53" s="30"/>
      <c r="AA53" s="257"/>
    </row>
    <row r="54" spans="1:27" s="6" customFormat="1" ht="12.75">
      <c r="A54" s="2">
        <v>20</v>
      </c>
      <c r="B54" s="159" t="s">
        <v>549</v>
      </c>
      <c r="C54" s="22"/>
      <c r="D54" s="2"/>
      <c r="E54" s="1"/>
      <c r="F54" s="53">
        <v>1978</v>
      </c>
      <c r="G54" s="270">
        <v>149524</v>
      </c>
      <c r="H54" s="259" t="s">
        <v>556</v>
      </c>
      <c r="I54" s="54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04"/>
      <c r="V54" s="30"/>
      <c r="W54" s="30"/>
      <c r="X54" s="30"/>
      <c r="Y54" s="30"/>
      <c r="Z54" s="30"/>
      <c r="AA54" s="257"/>
    </row>
    <row r="55" spans="1:27" s="6" customFormat="1" ht="12.75">
      <c r="A55" s="2">
        <v>21</v>
      </c>
      <c r="B55" s="159" t="s">
        <v>550</v>
      </c>
      <c r="C55" s="22"/>
      <c r="D55" s="43"/>
      <c r="E55" s="44"/>
      <c r="F55" s="53">
        <v>2009</v>
      </c>
      <c r="G55" s="270">
        <v>15036.1</v>
      </c>
      <c r="H55" s="259" t="s">
        <v>556</v>
      </c>
      <c r="I55" s="30"/>
      <c r="K55" s="30"/>
      <c r="L55" s="30"/>
      <c r="M55" s="30"/>
      <c r="N55" s="30"/>
      <c r="O55" s="30"/>
      <c r="P55" s="30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</row>
    <row r="56" spans="1:27" s="6" customFormat="1" ht="25.5">
      <c r="A56" s="2">
        <v>22</v>
      </c>
      <c r="B56" s="159" t="s">
        <v>551</v>
      </c>
      <c r="C56" s="22"/>
      <c r="D56" s="43"/>
      <c r="E56" s="44"/>
      <c r="F56" s="53">
        <v>2009</v>
      </c>
      <c r="G56" s="270">
        <v>14917.88</v>
      </c>
      <c r="H56" s="259" t="s">
        <v>556</v>
      </c>
      <c r="I56" s="30"/>
      <c r="K56" s="30"/>
      <c r="L56" s="30"/>
      <c r="M56" s="30"/>
      <c r="N56" s="30"/>
      <c r="O56" s="30"/>
      <c r="P56" s="30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</row>
    <row r="57" spans="1:27" s="6" customFormat="1" ht="12.75">
      <c r="A57" s="2">
        <v>23</v>
      </c>
      <c r="B57" s="159" t="s">
        <v>552</v>
      </c>
      <c r="C57" s="22"/>
      <c r="D57" s="2"/>
      <c r="E57" s="1"/>
      <c r="F57" s="2">
        <v>1973</v>
      </c>
      <c r="G57" s="269">
        <v>32243.08</v>
      </c>
      <c r="H57" s="259" t="s">
        <v>556</v>
      </c>
      <c r="I57" s="124"/>
      <c r="J57" s="2" t="s">
        <v>656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04"/>
      <c r="V57" s="30"/>
      <c r="W57" s="30"/>
      <c r="X57" s="30"/>
      <c r="Y57" s="30"/>
      <c r="Z57" s="30"/>
      <c r="AA57" s="257"/>
    </row>
    <row r="58" spans="1:27" s="6" customFormat="1" ht="12.75">
      <c r="A58" s="2">
        <v>29</v>
      </c>
      <c r="B58" s="159" t="s">
        <v>553</v>
      </c>
      <c r="C58" s="22"/>
      <c r="D58" s="2"/>
      <c r="E58" s="1"/>
      <c r="F58" s="2">
        <v>1971</v>
      </c>
      <c r="G58" s="269">
        <v>5410</v>
      </c>
      <c r="H58" s="259" t="s">
        <v>556</v>
      </c>
      <c r="I58" s="124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04"/>
      <c r="V58" s="30"/>
      <c r="W58" s="30"/>
      <c r="X58" s="30"/>
      <c r="Y58" s="30"/>
      <c r="Z58" s="30"/>
      <c r="AA58" s="257"/>
    </row>
    <row r="59" spans="1:27" s="6" customFormat="1" ht="12.75">
      <c r="A59" s="2">
        <v>30</v>
      </c>
      <c r="B59" s="159" t="s">
        <v>554</v>
      </c>
      <c r="C59" s="1"/>
      <c r="D59" s="2"/>
      <c r="E59" s="1"/>
      <c r="F59" s="2">
        <v>1973</v>
      </c>
      <c r="G59" s="269">
        <v>29910</v>
      </c>
      <c r="H59" s="259" t="s">
        <v>556</v>
      </c>
      <c r="I59" s="124"/>
      <c r="J59" s="2"/>
      <c r="K59" s="1"/>
      <c r="L59" s="1"/>
      <c r="M59" s="1"/>
      <c r="N59" s="119"/>
      <c r="O59" s="1"/>
      <c r="P59" s="1"/>
      <c r="Q59" s="1"/>
      <c r="R59" s="1"/>
      <c r="S59" s="1"/>
      <c r="T59" s="1"/>
      <c r="U59" s="104"/>
      <c r="V59" s="30"/>
      <c r="W59" s="30"/>
      <c r="X59" s="30"/>
      <c r="Y59" s="30"/>
      <c r="Z59" s="30"/>
      <c r="AA59" s="257"/>
    </row>
    <row r="60" spans="1:27" s="6" customFormat="1" ht="25.5">
      <c r="A60" s="2">
        <v>42</v>
      </c>
      <c r="B60" s="258" t="s">
        <v>657</v>
      </c>
      <c r="C60" s="22"/>
      <c r="D60" s="2"/>
      <c r="E60" s="1"/>
      <c r="F60" s="329" t="s">
        <v>684</v>
      </c>
      <c r="G60" s="268">
        <v>1329</v>
      </c>
      <c r="H60" s="259" t="s">
        <v>556</v>
      </c>
      <c r="I60" s="54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04"/>
      <c r="V60" s="30"/>
      <c r="W60" s="30"/>
      <c r="X60" s="30"/>
      <c r="Y60" s="30"/>
      <c r="Z60" s="30"/>
      <c r="AA60" s="257"/>
    </row>
    <row r="61" spans="1:27" s="15" customFormat="1" ht="15.75">
      <c r="A61" s="1"/>
      <c r="B61" s="379" t="s">
        <v>0</v>
      </c>
      <c r="C61" s="379"/>
      <c r="D61" s="236"/>
      <c r="E61" s="237"/>
      <c r="F61" s="239"/>
      <c r="G61" s="239"/>
      <c r="H61" s="240">
        <f>SUM(G35:G60)</f>
        <v>3900107.73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2.75" customHeight="1">
      <c r="A62" s="378" t="s">
        <v>602</v>
      </c>
      <c r="B62" s="378"/>
      <c r="C62" s="378"/>
      <c r="D62" s="378"/>
      <c r="E62" s="378"/>
      <c r="F62" s="378"/>
      <c r="G62" s="378"/>
      <c r="H62" s="103"/>
      <c r="I62" s="110"/>
      <c r="J62" s="110"/>
      <c r="K62" s="110"/>
      <c r="L62" s="110"/>
      <c r="M62" s="110"/>
      <c r="N62" s="110"/>
      <c r="O62" s="110"/>
      <c r="P62" s="110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48" customFormat="1" ht="14.25">
      <c r="A63" s="67">
        <v>1</v>
      </c>
      <c r="B63" s="263" t="s">
        <v>156</v>
      </c>
      <c r="C63" s="139"/>
      <c r="D63" s="139"/>
      <c r="E63" s="162"/>
      <c r="F63" s="139"/>
      <c r="G63" s="139"/>
      <c r="H63" s="142"/>
      <c r="I63" s="142"/>
      <c r="J63" s="139"/>
      <c r="K63" s="139"/>
      <c r="L63" s="4"/>
      <c r="M63" s="142"/>
      <c r="N63" s="139"/>
      <c r="O63" s="163"/>
      <c r="P63" s="35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</row>
    <row r="64" spans="1:27" s="6" customFormat="1" ht="14.25" customHeight="1">
      <c r="A64" s="374" t="s">
        <v>24</v>
      </c>
      <c r="B64" s="374"/>
      <c r="C64" s="374"/>
      <c r="D64" s="46"/>
      <c r="E64" s="47"/>
      <c r="F64" s="1"/>
      <c r="G64" s="30"/>
      <c r="H64" s="240">
        <f>SUM(H38:H42)</f>
        <v>0</v>
      </c>
      <c r="I64" s="30"/>
      <c r="J64" s="30"/>
      <c r="K64" s="30"/>
      <c r="L64" s="30"/>
      <c r="M64" s="30"/>
      <c r="N64" s="30"/>
      <c r="O64" s="30"/>
      <c r="P64" s="30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</row>
    <row r="65" spans="1:27" s="6" customFormat="1" ht="15" customHeight="1">
      <c r="A65" s="388" t="s">
        <v>603</v>
      </c>
      <c r="B65" s="388"/>
      <c r="C65" s="388"/>
      <c r="D65" s="388"/>
      <c r="E65" s="388"/>
      <c r="F65" s="388"/>
      <c r="G65" s="388"/>
      <c r="H65" s="112"/>
      <c r="I65" s="110"/>
      <c r="J65" s="110"/>
      <c r="K65" s="110"/>
      <c r="L65" s="110"/>
      <c r="M65" s="110"/>
      <c r="N65" s="110"/>
      <c r="O65" s="110"/>
      <c r="P65" s="110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48" customFormat="1" ht="49.5" customHeight="1">
      <c r="A66" s="67">
        <v>1</v>
      </c>
      <c r="B66" s="136" t="s">
        <v>262</v>
      </c>
      <c r="C66" s="68"/>
      <c r="D66" s="2" t="s">
        <v>96</v>
      </c>
      <c r="E66" s="142" t="s">
        <v>105</v>
      </c>
      <c r="F66" s="2">
        <v>1966</v>
      </c>
      <c r="G66" s="164">
        <v>8162.61</v>
      </c>
      <c r="H66" s="267" t="s">
        <v>556</v>
      </c>
      <c r="I66" s="124" t="s">
        <v>273</v>
      </c>
      <c r="J66" s="2" t="s">
        <v>274</v>
      </c>
      <c r="K66" s="165" t="s">
        <v>278</v>
      </c>
      <c r="L66" s="165" t="s">
        <v>279</v>
      </c>
      <c r="M66" s="165" t="s">
        <v>226</v>
      </c>
      <c r="N66" s="142" t="s">
        <v>105</v>
      </c>
      <c r="O66" s="142" t="s">
        <v>155</v>
      </c>
      <c r="P66" s="142" t="s">
        <v>155</v>
      </c>
      <c r="Q66" s="142" t="s">
        <v>155</v>
      </c>
      <c r="R66" s="142" t="s">
        <v>155</v>
      </c>
      <c r="S66" s="142" t="s">
        <v>156</v>
      </c>
      <c r="T66" s="142" t="s">
        <v>156</v>
      </c>
      <c r="U66" s="109"/>
      <c r="V66" s="166">
        <v>172</v>
      </c>
      <c r="W66" s="109"/>
      <c r="X66" s="109"/>
      <c r="Y66" s="109"/>
      <c r="Z66" s="109"/>
      <c r="AA66" s="109"/>
    </row>
    <row r="67" spans="1:27" s="48" customFormat="1" ht="49.5" customHeight="1">
      <c r="A67" s="67">
        <v>2</v>
      </c>
      <c r="B67" s="136" t="s">
        <v>263</v>
      </c>
      <c r="C67" s="68"/>
      <c r="D67" s="2" t="s">
        <v>96</v>
      </c>
      <c r="E67" s="2" t="s">
        <v>105</v>
      </c>
      <c r="F67" s="2">
        <v>1966</v>
      </c>
      <c r="G67" s="164">
        <v>2073.9</v>
      </c>
      <c r="H67" s="267" t="s">
        <v>556</v>
      </c>
      <c r="I67" s="54" t="s">
        <v>275</v>
      </c>
      <c r="J67" s="2" t="s">
        <v>274</v>
      </c>
      <c r="K67" s="165" t="s">
        <v>278</v>
      </c>
      <c r="L67" s="165" t="s">
        <v>279</v>
      </c>
      <c r="M67" s="165" t="s">
        <v>226</v>
      </c>
      <c r="N67" s="2" t="s">
        <v>105</v>
      </c>
      <c r="O67" s="2" t="s">
        <v>155</v>
      </c>
      <c r="P67" s="2" t="s">
        <v>155</v>
      </c>
      <c r="Q67" s="2" t="s">
        <v>156</v>
      </c>
      <c r="R67" s="2" t="s">
        <v>155</v>
      </c>
      <c r="S67" s="2" t="s">
        <v>156</v>
      </c>
      <c r="T67" s="2" t="s">
        <v>156</v>
      </c>
      <c r="U67" s="109"/>
      <c r="V67" s="166">
        <v>18</v>
      </c>
      <c r="W67" s="109"/>
      <c r="X67" s="109"/>
      <c r="Y67" s="109"/>
      <c r="Z67" s="109"/>
      <c r="AA67" s="109"/>
    </row>
    <row r="68" spans="1:27" s="48" customFormat="1" ht="38.25">
      <c r="A68" s="67">
        <v>3</v>
      </c>
      <c r="B68" s="136" t="s">
        <v>264</v>
      </c>
      <c r="C68" s="68"/>
      <c r="D68" s="2" t="s">
        <v>96</v>
      </c>
      <c r="E68" s="2" t="s">
        <v>105</v>
      </c>
      <c r="F68" s="2">
        <v>1987</v>
      </c>
      <c r="G68" s="164">
        <v>13690.25</v>
      </c>
      <c r="H68" s="267" t="s">
        <v>556</v>
      </c>
      <c r="I68" s="54" t="s">
        <v>276</v>
      </c>
      <c r="J68" s="2" t="s">
        <v>274</v>
      </c>
      <c r="K68" s="165" t="s">
        <v>278</v>
      </c>
      <c r="L68" s="165" t="s">
        <v>280</v>
      </c>
      <c r="M68" s="165" t="s">
        <v>226</v>
      </c>
      <c r="N68" s="2" t="s">
        <v>105</v>
      </c>
      <c r="O68" s="2" t="s">
        <v>155</v>
      </c>
      <c r="P68" s="2" t="s">
        <v>155</v>
      </c>
      <c r="Q68" s="2" t="s">
        <v>155</v>
      </c>
      <c r="R68" s="2" t="s">
        <v>155</v>
      </c>
      <c r="S68" s="2" t="s">
        <v>155</v>
      </c>
      <c r="T68" s="2" t="s">
        <v>155</v>
      </c>
      <c r="U68" s="109"/>
      <c r="V68" s="166">
        <v>22.36</v>
      </c>
      <c r="W68" s="109"/>
      <c r="X68" s="109"/>
      <c r="Y68" s="109"/>
      <c r="Z68" s="109"/>
      <c r="AA68" s="109"/>
    </row>
    <row r="69" spans="1:27" s="48" customFormat="1" ht="242.25">
      <c r="A69" s="67">
        <v>4</v>
      </c>
      <c r="B69" s="136" t="s">
        <v>265</v>
      </c>
      <c r="C69" s="68"/>
      <c r="D69" s="2" t="s">
        <v>96</v>
      </c>
      <c r="E69" s="2" t="s">
        <v>105</v>
      </c>
      <c r="F69" s="2">
        <v>1989</v>
      </c>
      <c r="G69" s="164">
        <v>387255.51</v>
      </c>
      <c r="H69" s="267" t="s">
        <v>556</v>
      </c>
      <c r="I69" s="312" t="s">
        <v>277</v>
      </c>
      <c r="J69" s="2" t="s">
        <v>274</v>
      </c>
      <c r="K69" s="165" t="s">
        <v>278</v>
      </c>
      <c r="L69" s="165" t="s">
        <v>281</v>
      </c>
      <c r="M69" s="165" t="s">
        <v>226</v>
      </c>
      <c r="N69" s="2" t="s">
        <v>105</v>
      </c>
      <c r="O69" s="2" t="s">
        <v>155</v>
      </c>
      <c r="P69" s="2" t="s">
        <v>155</v>
      </c>
      <c r="Q69" s="2" t="s">
        <v>155</v>
      </c>
      <c r="R69" s="2" t="s">
        <v>155</v>
      </c>
      <c r="S69" s="2" t="s">
        <v>154</v>
      </c>
      <c r="T69" s="2" t="s">
        <v>155</v>
      </c>
      <c r="U69" s="109"/>
      <c r="V69" s="166">
        <v>672</v>
      </c>
      <c r="W69" s="109"/>
      <c r="X69" s="109"/>
      <c r="Y69" s="109"/>
      <c r="Z69" s="109"/>
      <c r="AA69" s="109"/>
    </row>
    <row r="70" spans="1:27" s="48" customFormat="1" ht="25.5">
      <c r="A70" s="67">
        <v>5</v>
      </c>
      <c r="B70" s="136" t="s">
        <v>266</v>
      </c>
      <c r="C70" s="68"/>
      <c r="D70" s="2" t="s">
        <v>96</v>
      </c>
      <c r="E70" s="2" t="s">
        <v>105</v>
      </c>
      <c r="F70" s="2">
        <v>1983</v>
      </c>
      <c r="G70" s="164">
        <v>12640.36</v>
      </c>
      <c r="H70" s="267" t="s">
        <v>556</v>
      </c>
      <c r="I70" s="30"/>
      <c r="J70" s="2" t="s">
        <v>274</v>
      </c>
      <c r="K70" s="1"/>
      <c r="L70" s="1"/>
      <c r="M70" s="1"/>
      <c r="N70" s="2" t="s">
        <v>156</v>
      </c>
      <c r="O70" s="2" t="s">
        <v>156</v>
      </c>
      <c r="P70" s="2" t="s">
        <v>155</v>
      </c>
      <c r="Q70" s="2" t="s">
        <v>156</v>
      </c>
      <c r="R70" s="2" t="s">
        <v>156</v>
      </c>
      <c r="S70" s="2" t="s">
        <v>156</v>
      </c>
      <c r="T70" s="2" t="s">
        <v>156</v>
      </c>
      <c r="U70" s="109"/>
      <c r="V70" s="166" t="s">
        <v>282</v>
      </c>
      <c r="W70" s="109"/>
      <c r="X70" s="109"/>
      <c r="Y70" s="109"/>
      <c r="Z70" s="109"/>
      <c r="AA70" s="109"/>
    </row>
    <row r="71" spans="1:27" s="48" customFormat="1" ht="25.5">
      <c r="A71" s="67">
        <v>6</v>
      </c>
      <c r="B71" s="136" t="s">
        <v>267</v>
      </c>
      <c r="C71" s="68"/>
      <c r="D71" s="2" t="s">
        <v>96</v>
      </c>
      <c r="E71" s="2" t="s">
        <v>105</v>
      </c>
      <c r="F71" s="2">
        <v>1988</v>
      </c>
      <c r="G71" s="164">
        <v>18545.45</v>
      </c>
      <c r="H71" s="267" t="s">
        <v>556</v>
      </c>
      <c r="I71" s="30"/>
      <c r="J71" s="2" t="s">
        <v>274</v>
      </c>
      <c r="K71" s="1"/>
      <c r="L71" s="1"/>
      <c r="M71" s="1"/>
      <c r="N71" s="2" t="s">
        <v>156</v>
      </c>
      <c r="O71" s="2" t="s">
        <v>156</v>
      </c>
      <c r="P71" s="2" t="s">
        <v>156</v>
      </c>
      <c r="Q71" s="2" t="s">
        <v>155</v>
      </c>
      <c r="R71" s="2" t="s">
        <v>156</v>
      </c>
      <c r="S71" s="2" t="s">
        <v>156</v>
      </c>
      <c r="T71" s="2" t="s">
        <v>156</v>
      </c>
      <c r="U71" s="109"/>
      <c r="V71" s="166" t="s">
        <v>283</v>
      </c>
      <c r="W71" s="109"/>
      <c r="X71" s="109"/>
      <c r="Y71" s="109"/>
      <c r="Z71" s="109"/>
      <c r="AA71" s="109"/>
    </row>
    <row r="72" spans="1:27" s="48" customFormat="1" ht="25.5">
      <c r="A72" s="67">
        <v>7</v>
      </c>
      <c r="B72" s="136" t="s">
        <v>268</v>
      </c>
      <c r="C72" s="68"/>
      <c r="D72" s="2" t="s">
        <v>96</v>
      </c>
      <c r="E72" s="2" t="s">
        <v>105</v>
      </c>
      <c r="F72" s="2">
        <v>1975</v>
      </c>
      <c r="G72" s="164">
        <v>4544.52</v>
      </c>
      <c r="H72" s="267" t="s">
        <v>556</v>
      </c>
      <c r="I72" s="30"/>
      <c r="J72" s="2" t="s">
        <v>274</v>
      </c>
      <c r="K72" s="1"/>
      <c r="L72" s="1"/>
      <c r="M72" s="1"/>
      <c r="N72" s="2" t="s">
        <v>156</v>
      </c>
      <c r="O72" s="2" t="s">
        <v>156</v>
      </c>
      <c r="P72" s="2" t="s">
        <v>156</v>
      </c>
      <c r="Q72" s="2" t="s">
        <v>156</v>
      </c>
      <c r="R72" s="2" t="s">
        <v>156</v>
      </c>
      <c r="S72" s="2" t="s">
        <v>156</v>
      </c>
      <c r="T72" s="2" t="s">
        <v>156</v>
      </c>
      <c r="U72" s="109"/>
      <c r="V72" s="166">
        <v>361</v>
      </c>
      <c r="W72" s="109"/>
      <c r="X72" s="109"/>
      <c r="Y72" s="109"/>
      <c r="Z72" s="109"/>
      <c r="AA72" s="109"/>
    </row>
    <row r="73" spans="1:27" s="48" customFormat="1" ht="25.5">
      <c r="A73" s="67">
        <v>8</v>
      </c>
      <c r="B73" s="136" t="s">
        <v>269</v>
      </c>
      <c r="C73" s="68"/>
      <c r="D73" s="2" t="s">
        <v>96</v>
      </c>
      <c r="E73" s="2" t="s">
        <v>105</v>
      </c>
      <c r="F73" s="2">
        <v>1975</v>
      </c>
      <c r="G73" s="164">
        <v>9980.06</v>
      </c>
      <c r="H73" s="267" t="s">
        <v>556</v>
      </c>
      <c r="I73" s="30"/>
      <c r="J73" s="2" t="s">
        <v>274</v>
      </c>
      <c r="K73" s="1"/>
      <c r="L73" s="1"/>
      <c r="M73" s="1"/>
      <c r="N73" s="2" t="s">
        <v>156</v>
      </c>
      <c r="O73" s="2" t="s">
        <v>156</v>
      </c>
      <c r="P73" s="2" t="s">
        <v>156</v>
      </c>
      <c r="Q73" s="2" t="s">
        <v>156</v>
      </c>
      <c r="R73" s="2" t="s">
        <v>156</v>
      </c>
      <c r="S73" s="2" t="s">
        <v>156</v>
      </c>
      <c r="T73" s="2" t="s">
        <v>156</v>
      </c>
      <c r="U73" s="109"/>
      <c r="V73" s="166">
        <v>1021</v>
      </c>
      <c r="W73" s="109"/>
      <c r="X73" s="109"/>
      <c r="Y73" s="109"/>
      <c r="Z73" s="109"/>
      <c r="AA73" s="109"/>
    </row>
    <row r="74" spans="1:27" s="48" customFormat="1" ht="25.5">
      <c r="A74" s="67">
        <v>9</v>
      </c>
      <c r="B74" s="136" t="s">
        <v>270</v>
      </c>
      <c r="C74" s="68"/>
      <c r="D74" s="2" t="s">
        <v>96</v>
      </c>
      <c r="E74" s="2" t="s">
        <v>105</v>
      </c>
      <c r="F74" s="2">
        <v>1972</v>
      </c>
      <c r="G74" s="164">
        <v>6396.01</v>
      </c>
      <c r="H74" s="267" t="s">
        <v>556</v>
      </c>
      <c r="I74" s="30"/>
      <c r="J74" s="2" t="s">
        <v>274</v>
      </c>
      <c r="K74" s="1"/>
      <c r="L74" s="1"/>
      <c r="M74" s="1"/>
      <c r="N74" s="2" t="s">
        <v>156</v>
      </c>
      <c r="O74" s="2" t="s">
        <v>156</v>
      </c>
      <c r="P74" s="2" t="s">
        <v>156</v>
      </c>
      <c r="Q74" s="2" t="s">
        <v>156</v>
      </c>
      <c r="R74" s="2" t="s">
        <v>156</v>
      </c>
      <c r="S74" s="2" t="s">
        <v>156</v>
      </c>
      <c r="T74" s="2" t="s">
        <v>156</v>
      </c>
      <c r="U74" s="109"/>
      <c r="V74" s="166" t="s">
        <v>284</v>
      </c>
      <c r="W74" s="109"/>
      <c r="X74" s="109"/>
      <c r="Y74" s="109"/>
      <c r="Z74" s="109"/>
      <c r="AA74" s="109"/>
    </row>
    <row r="75" spans="1:27" s="48" customFormat="1" ht="25.5">
      <c r="A75" s="67">
        <v>10</v>
      </c>
      <c r="B75" s="136" t="s">
        <v>271</v>
      </c>
      <c r="C75" s="68"/>
      <c r="D75" s="2" t="s">
        <v>96</v>
      </c>
      <c r="E75" s="2" t="s">
        <v>105</v>
      </c>
      <c r="F75" s="2">
        <v>1988</v>
      </c>
      <c r="G75" s="164">
        <v>29396.18</v>
      </c>
      <c r="H75" s="267" t="s">
        <v>556</v>
      </c>
      <c r="I75" s="30"/>
      <c r="J75" s="2" t="s">
        <v>274</v>
      </c>
      <c r="K75" s="1"/>
      <c r="L75" s="1"/>
      <c r="M75" s="1"/>
      <c r="N75" s="2" t="s">
        <v>156</v>
      </c>
      <c r="O75" s="2" t="s">
        <v>156</v>
      </c>
      <c r="P75" s="2" t="s">
        <v>156</v>
      </c>
      <c r="Q75" s="2" t="s">
        <v>155</v>
      </c>
      <c r="R75" s="2" t="s">
        <v>156</v>
      </c>
      <c r="S75" s="2" t="s">
        <v>156</v>
      </c>
      <c r="T75" s="2" t="s">
        <v>156</v>
      </c>
      <c r="U75" s="109"/>
      <c r="V75" s="166" t="s">
        <v>285</v>
      </c>
      <c r="W75" s="109"/>
      <c r="X75" s="109"/>
      <c r="Y75" s="109"/>
      <c r="Z75" s="109"/>
      <c r="AA75" s="109"/>
    </row>
    <row r="76" spans="1:27" s="48" customFormat="1" ht="25.5">
      <c r="A76" s="67">
        <v>11</v>
      </c>
      <c r="B76" s="136" t="s">
        <v>272</v>
      </c>
      <c r="C76" s="68"/>
      <c r="D76" s="2" t="s">
        <v>96</v>
      </c>
      <c r="E76" s="2" t="s">
        <v>105</v>
      </c>
      <c r="F76" s="2">
        <v>1988</v>
      </c>
      <c r="G76" s="164">
        <v>31455.67</v>
      </c>
      <c r="H76" s="267" t="s">
        <v>556</v>
      </c>
      <c r="I76" s="30"/>
      <c r="J76" s="2" t="s">
        <v>274</v>
      </c>
      <c r="K76" s="1"/>
      <c r="L76" s="1"/>
      <c r="M76" s="1"/>
      <c r="N76" s="2" t="s">
        <v>156</v>
      </c>
      <c r="O76" s="2" t="s">
        <v>156</v>
      </c>
      <c r="P76" s="2" t="s">
        <v>156</v>
      </c>
      <c r="Q76" s="2" t="s">
        <v>156</v>
      </c>
      <c r="R76" s="2" t="s">
        <v>156</v>
      </c>
      <c r="S76" s="2" t="s">
        <v>156</v>
      </c>
      <c r="T76" s="2" t="s">
        <v>156</v>
      </c>
      <c r="U76" s="109"/>
      <c r="V76" s="166">
        <v>1134</v>
      </c>
      <c r="W76" s="109"/>
      <c r="X76" s="109"/>
      <c r="Y76" s="109"/>
      <c r="Z76" s="109"/>
      <c r="AA76" s="109"/>
    </row>
    <row r="77" spans="1:27" s="6" customFormat="1" ht="18" customHeight="1">
      <c r="A77" s="379" t="s">
        <v>24</v>
      </c>
      <c r="B77" s="379"/>
      <c r="C77" s="379"/>
      <c r="D77" s="236"/>
      <c r="E77" s="237"/>
      <c r="F77" s="238"/>
      <c r="G77" s="239"/>
      <c r="H77" s="240">
        <f>SUM(G66:G76)</f>
        <v>524140.52</v>
      </c>
      <c r="I77" s="30"/>
      <c r="J77" s="30"/>
      <c r="K77" s="30"/>
      <c r="L77" s="30"/>
      <c r="M77" s="30"/>
      <c r="N77" s="30"/>
      <c r="O77" s="30"/>
      <c r="P77" s="30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</row>
    <row r="78" spans="1:27" s="6" customFormat="1" ht="14.25" customHeight="1">
      <c r="A78" s="392" t="s">
        <v>604</v>
      </c>
      <c r="B78" s="392"/>
      <c r="C78" s="392"/>
      <c r="D78" s="392"/>
      <c r="E78" s="392"/>
      <c r="F78" s="392"/>
      <c r="G78" s="392"/>
      <c r="H78" s="113"/>
      <c r="I78" s="110"/>
      <c r="J78" s="110"/>
      <c r="K78" s="110"/>
      <c r="L78" s="110"/>
      <c r="M78" s="110"/>
      <c r="N78" s="110"/>
      <c r="O78" s="110"/>
      <c r="P78" s="110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0" customFormat="1" ht="25.5">
      <c r="A79" s="1">
        <v>1</v>
      </c>
      <c r="B79" s="184" t="s">
        <v>344</v>
      </c>
      <c r="C79" s="2" t="s">
        <v>616</v>
      </c>
      <c r="D79" s="38" t="s">
        <v>96</v>
      </c>
      <c r="E79" s="53" t="s">
        <v>96</v>
      </c>
      <c r="F79" s="53">
        <v>1859</v>
      </c>
      <c r="G79" s="164">
        <v>1861050.84</v>
      </c>
      <c r="H79" s="267" t="s">
        <v>556</v>
      </c>
      <c r="I79" s="30" t="s">
        <v>624</v>
      </c>
      <c r="J79" s="53" t="s">
        <v>352</v>
      </c>
      <c r="K79" s="35" t="s">
        <v>627</v>
      </c>
      <c r="L79" s="35" t="s">
        <v>378</v>
      </c>
      <c r="M79" s="35" t="s">
        <v>379</v>
      </c>
      <c r="N79" s="50" t="s">
        <v>105</v>
      </c>
      <c r="O79" s="50" t="s">
        <v>155</v>
      </c>
      <c r="P79" s="50" t="s">
        <v>155</v>
      </c>
      <c r="Q79" s="50" t="s">
        <v>155</v>
      </c>
      <c r="R79" s="50" t="s">
        <v>155</v>
      </c>
      <c r="S79" s="50" t="s">
        <v>480</v>
      </c>
      <c r="T79" s="50" t="s">
        <v>155</v>
      </c>
      <c r="U79" s="35"/>
      <c r="V79" s="35"/>
      <c r="W79" s="35"/>
      <c r="X79" s="35"/>
      <c r="Y79" s="35"/>
      <c r="Z79" s="35"/>
      <c r="AA79" s="35"/>
    </row>
    <row r="80" spans="1:27" s="10" customFormat="1" ht="25.5">
      <c r="A80" s="1">
        <v>2</v>
      </c>
      <c r="B80" s="184" t="s">
        <v>345</v>
      </c>
      <c r="C80" s="2" t="s">
        <v>617</v>
      </c>
      <c r="D80" s="38" t="s">
        <v>96</v>
      </c>
      <c r="E80" s="53" t="s">
        <v>105</v>
      </c>
      <c r="F80" s="53">
        <v>1989</v>
      </c>
      <c r="G80" s="164">
        <v>187174.22</v>
      </c>
      <c r="H80" s="267" t="s">
        <v>556</v>
      </c>
      <c r="I80" s="30" t="s">
        <v>625</v>
      </c>
      <c r="J80" s="53" t="s">
        <v>352</v>
      </c>
      <c r="K80" s="24" t="s">
        <v>628</v>
      </c>
      <c r="L80" s="35" t="s">
        <v>630</v>
      </c>
      <c r="M80" s="35" t="s">
        <v>635</v>
      </c>
      <c r="N80" s="50" t="s">
        <v>105</v>
      </c>
      <c r="O80" s="50" t="s">
        <v>155</v>
      </c>
      <c r="P80" s="50" t="s">
        <v>155</v>
      </c>
      <c r="Q80" s="50" t="s">
        <v>155</v>
      </c>
      <c r="R80" s="50" t="s">
        <v>155</v>
      </c>
      <c r="S80" s="50" t="s">
        <v>480</v>
      </c>
      <c r="T80" s="50" t="s">
        <v>155</v>
      </c>
      <c r="U80" s="35"/>
      <c r="V80" s="35"/>
      <c r="W80" s="35"/>
      <c r="X80" s="35"/>
      <c r="Y80" s="35"/>
      <c r="Z80" s="35"/>
      <c r="AA80" s="35"/>
    </row>
    <row r="81" spans="1:27" s="10" customFormat="1" ht="25.5">
      <c r="A81" s="1">
        <v>3</v>
      </c>
      <c r="B81" s="184" t="s">
        <v>346</v>
      </c>
      <c r="C81" s="2" t="s">
        <v>618</v>
      </c>
      <c r="D81" s="38" t="s">
        <v>96</v>
      </c>
      <c r="E81" s="53" t="s">
        <v>105</v>
      </c>
      <c r="F81" s="53">
        <v>1993</v>
      </c>
      <c r="G81" s="164">
        <v>17661.62</v>
      </c>
      <c r="H81" s="267" t="s">
        <v>556</v>
      </c>
      <c r="I81" s="30" t="s">
        <v>625</v>
      </c>
      <c r="J81" s="53" t="s">
        <v>352</v>
      </c>
      <c r="K81" s="35" t="s">
        <v>627</v>
      </c>
      <c r="L81" s="35" t="s">
        <v>378</v>
      </c>
      <c r="M81" s="35" t="s">
        <v>226</v>
      </c>
      <c r="N81" s="50" t="s">
        <v>637</v>
      </c>
      <c r="O81" s="50" t="s">
        <v>155</v>
      </c>
      <c r="P81" s="50" t="s">
        <v>155</v>
      </c>
      <c r="Q81" s="50" t="s">
        <v>155</v>
      </c>
      <c r="R81" s="50" t="s">
        <v>155</v>
      </c>
      <c r="S81" s="50" t="s">
        <v>480</v>
      </c>
      <c r="T81" s="50" t="s">
        <v>155</v>
      </c>
      <c r="U81" s="35"/>
      <c r="V81" s="35"/>
      <c r="W81" s="35"/>
      <c r="X81" s="35"/>
      <c r="Y81" s="35"/>
      <c r="Z81" s="35"/>
      <c r="AA81" s="35"/>
    </row>
    <row r="82" spans="1:27" s="10" customFormat="1" ht="38.25">
      <c r="A82" s="1">
        <v>4</v>
      </c>
      <c r="B82" s="184" t="s">
        <v>347</v>
      </c>
      <c r="C82" s="2" t="s">
        <v>619</v>
      </c>
      <c r="D82" s="38" t="s">
        <v>96</v>
      </c>
      <c r="E82" s="53" t="s">
        <v>105</v>
      </c>
      <c r="F82" s="53">
        <v>1997</v>
      </c>
      <c r="G82" s="164">
        <v>110024.84</v>
      </c>
      <c r="H82" s="267" t="s">
        <v>556</v>
      </c>
      <c r="I82" s="30" t="s">
        <v>625</v>
      </c>
      <c r="J82" s="53" t="s">
        <v>352</v>
      </c>
      <c r="K82" s="35" t="s">
        <v>627</v>
      </c>
      <c r="L82" s="35" t="s">
        <v>631</v>
      </c>
      <c r="M82" s="35" t="s">
        <v>226</v>
      </c>
      <c r="N82" s="50" t="s">
        <v>637</v>
      </c>
      <c r="O82" s="50" t="s">
        <v>155</v>
      </c>
      <c r="P82" s="50" t="s">
        <v>155</v>
      </c>
      <c r="Q82" s="50" t="s">
        <v>155</v>
      </c>
      <c r="R82" s="50" t="s">
        <v>155</v>
      </c>
      <c r="S82" s="50" t="s">
        <v>480</v>
      </c>
      <c r="T82" s="50" t="s">
        <v>155</v>
      </c>
      <c r="U82" s="35"/>
      <c r="V82" s="35"/>
      <c r="W82" s="35"/>
      <c r="X82" s="35"/>
      <c r="Y82" s="35"/>
      <c r="Z82" s="35"/>
      <c r="AA82" s="35"/>
    </row>
    <row r="83" spans="1:27" s="10" customFormat="1" ht="38.25">
      <c r="A83" s="1">
        <v>5</v>
      </c>
      <c r="B83" s="185" t="s">
        <v>348</v>
      </c>
      <c r="C83" s="2" t="s">
        <v>620</v>
      </c>
      <c r="D83" s="38" t="s">
        <v>96</v>
      </c>
      <c r="E83" s="53" t="s">
        <v>105</v>
      </c>
      <c r="F83" s="53">
        <v>1983</v>
      </c>
      <c r="G83" s="164">
        <v>55922.31</v>
      </c>
      <c r="H83" s="267" t="s">
        <v>556</v>
      </c>
      <c r="I83" s="30" t="s">
        <v>625</v>
      </c>
      <c r="J83" s="53" t="s">
        <v>352</v>
      </c>
      <c r="K83" s="35" t="s">
        <v>627</v>
      </c>
      <c r="L83" s="35" t="s">
        <v>632</v>
      </c>
      <c r="M83" s="35" t="s">
        <v>226</v>
      </c>
      <c r="N83" s="50" t="s">
        <v>637</v>
      </c>
      <c r="O83" s="50" t="s">
        <v>155</v>
      </c>
      <c r="P83" s="50" t="s">
        <v>155</v>
      </c>
      <c r="Q83" s="50" t="s">
        <v>155</v>
      </c>
      <c r="R83" s="50" t="s">
        <v>155</v>
      </c>
      <c r="S83" s="50" t="s">
        <v>480</v>
      </c>
      <c r="T83" s="50" t="s">
        <v>155</v>
      </c>
      <c r="U83" s="35"/>
      <c r="V83" s="35"/>
      <c r="W83" s="35"/>
      <c r="X83" s="35"/>
      <c r="Y83" s="35"/>
      <c r="Z83" s="35"/>
      <c r="AA83" s="35"/>
    </row>
    <row r="84" spans="1:27" s="10" customFormat="1" ht="25.5">
      <c r="A84" s="1">
        <v>6</v>
      </c>
      <c r="B84" s="185" t="s">
        <v>349</v>
      </c>
      <c r="C84" s="2" t="s">
        <v>621</v>
      </c>
      <c r="D84" s="38" t="s">
        <v>96</v>
      </c>
      <c r="E84" s="53" t="s">
        <v>105</v>
      </c>
      <c r="F84" s="186">
        <v>1990</v>
      </c>
      <c r="G84" s="187">
        <v>4338.15</v>
      </c>
      <c r="H84" s="267" t="s">
        <v>556</v>
      </c>
      <c r="I84" s="30" t="s">
        <v>625</v>
      </c>
      <c r="J84" s="2" t="s">
        <v>352</v>
      </c>
      <c r="K84" s="35" t="s">
        <v>627</v>
      </c>
      <c r="L84" s="35" t="s">
        <v>633</v>
      </c>
      <c r="M84" s="35" t="s">
        <v>636</v>
      </c>
      <c r="N84" s="50" t="s">
        <v>637</v>
      </c>
      <c r="O84" s="50" t="s">
        <v>155</v>
      </c>
      <c r="P84" s="50" t="s">
        <v>155</v>
      </c>
      <c r="Q84" s="50" t="s">
        <v>480</v>
      </c>
      <c r="R84" s="50" t="s">
        <v>155</v>
      </c>
      <c r="S84" s="50" t="s">
        <v>480</v>
      </c>
      <c r="T84" s="50" t="s">
        <v>155</v>
      </c>
      <c r="U84" s="35"/>
      <c r="V84" s="35"/>
      <c r="W84" s="35"/>
      <c r="X84" s="35"/>
      <c r="Y84" s="35"/>
      <c r="Z84" s="35"/>
      <c r="AA84" s="35"/>
    </row>
    <row r="85" spans="1:27" s="10" customFormat="1" ht="38.25">
      <c r="A85" s="1">
        <v>7</v>
      </c>
      <c r="B85" s="185" t="s">
        <v>350</v>
      </c>
      <c r="C85" s="2" t="s">
        <v>622</v>
      </c>
      <c r="D85" s="38" t="s">
        <v>96</v>
      </c>
      <c r="E85" s="53" t="s">
        <v>105</v>
      </c>
      <c r="F85" s="186">
        <v>1995</v>
      </c>
      <c r="G85" s="187">
        <v>5710.62</v>
      </c>
      <c r="H85" s="267" t="s">
        <v>556</v>
      </c>
      <c r="I85" s="30" t="s">
        <v>625</v>
      </c>
      <c r="J85" s="2" t="s">
        <v>352</v>
      </c>
      <c r="K85" s="35" t="s">
        <v>627</v>
      </c>
      <c r="L85" s="35" t="s">
        <v>632</v>
      </c>
      <c r="M85" s="35" t="s">
        <v>226</v>
      </c>
      <c r="N85" s="50" t="s">
        <v>637</v>
      </c>
      <c r="O85" s="50" t="s">
        <v>155</v>
      </c>
      <c r="P85" s="50" t="s">
        <v>155</v>
      </c>
      <c r="Q85" s="50" t="s">
        <v>480</v>
      </c>
      <c r="R85" s="50" t="s">
        <v>155</v>
      </c>
      <c r="S85" s="50" t="s">
        <v>480</v>
      </c>
      <c r="T85" s="50" t="s">
        <v>155</v>
      </c>
      <c r="U85" s="35"/>
      <c r="V85" s="35"/>
      <c r="W85" s="35"/>
      <c r="X85" s="35"/>
      <c r="Y85" s="35"/>
      <c r="Z85" s="35"/>
      <c r="AA85" s="35"/>
    </row>
    <row r="86" spans="1:27" s="10" customFormat="1" ht="38.25">
      <c r="A86" s="1">
        <v>8</v>
      </c>
      <c r="B86" s="185" t="s">
        <v>351</v>
      </c>
      <c r="C86" s="2" t="s">
        <v>623</v>
      </c>
      <c r="D86" s="38" t="s">
        <v>96</v>
      </c>
      <c r="E86" s="53" t="s">
        <v>105</v>
      </c>
      <c r="F86" s="186">
        <v>1859</v>
      </c>
      <c r="G86" s="187">
        <v>27947.4</v>
      </c>
      <c r="H86" s="267" t="s">
        <v>556</v>
      </c>
      <c r="I86" s="30" t="s">
        <v>626</v>
      </c>
      <c r="J86" s="2" t="s">
        <v>352</v>
      </c>
      <c r="K86" s="35" t="s">
        <v>629</v>
      </c>
      <c r="L86" s="35" t="s">
        <v>634</v>
      </c>
      <c r="M86" s="35" t="s">
        <v>226</v>
      </c>
      <c r="N86" s="50" t="s">
        <v>105</v>
      </c>
      <c r="O86" s="50" t="s">
        <v>155</v>
      </c>
      <c r="P86" s="50" t="s">
        <v>155</v>
      </c>
      <c r="Q86" s="24" t="s">
        <v>638</v>
      </c>
      <c r="R86" s="50" t="s">
        <v>155</v>
      </c>
      <c r="S86" s="50" t="s">
        <v>480</v>
      </c>
      <c r="T86" s="50" t="s">
        <v>155</v>
      </c>
      <c r="U86" s="35"/>
      <c r="V86" s="35"/>
      <c r="W86" s="35"/>
      <c r="X86" s="35"/>
      <c r="Y86" s="35"/>
      <c r="Z86" s="35"/>
      <c r="AA86" s="35"/>
    </row>
    <row r="87" spans="1:27" s="15" customFormat="1" ht="15.75">
      <c r="A87" s="393" t="s">
        <v>24</v>
      </c>
      <c r="B87" s="393"/>
      <c r="C87" s="393"/>
      <c r="D87" s="243"/>
      <c r="E87" s="244"/>
      <c r="F87" s="245"/>
      <c r="G87" s="239"/>
      <c r="H87" s="240">
        <f>SUM(G79:G86)</f>
        <v>2269830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s="15" customFormat="1" ht="12.75" customHeight="1">
      <c r="A88" s="378" t="s">
        <v>605</v>
      </c>
      <c r="B88" s="378"/>
      <c r="C88" s="378"/>
      <c r="D88" s="378"/>
      <c r="E88" s="378"/>
      <c r="F88" s="378"/>
      <c r="G88" s="378"/>
      <c r="H88" s="103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</row>
    <row r="89" spans="1:27" s="48" customFormat="1" ht="25.5">
      <c r="A89" s="67">
        <v>1</v>
      </c>
      <c r="B89" s="313" t="s">
        <v>366</v>
      </c>
      <c r="C89" s="314" t="s">
        <v>372</v>
      </c>
      <c r="D89" s="313" t="s">
        <v>96</v>
      </c>
      <c r="E89" s="313" t="s">
        <v>96</v>
      </c>
      <c r="F89" s="314">
        <v>1905</v>
      </c>
      <c r="G89" s="315">
        <v>181376.95</v>
      </c>
      <c r="H89" s="316" t="s">
        <v>556</v>
      </c>
      <c r="I89" s="314" t="s">
        <v>374</v>
      </c>
      <c r="J89" s="317" t="s">
        <v>377</v>
      </c>
      <c r="K89" s="318" t="s">
        <v>150</v>
      </c>
      <c r="L89" s="318" t="s">
        <v>378</v>
      </c>
      <c r="M89" s="318" t="s">
        <v>379</v>
      </c>
      <c r="N89" s="317" t="s">
        <v>105</v>
      </c>
      <c r="O89" s="313" t="s">
        <v>154</v>
      </c>
      <c r="P89" s="313" t="s">
        <v>154</v>
      </c>
      <c r="Q89" s="313" t="s">
        <v>154</v>
      </c>
      <c r="R89" s="313" t="s">
        <v>154</v>
      </c>
      <c r="S89" s="313" t="s">
        <v>154</v>
      </c>
      <c r="T89" s="313" t="s">
        <v>154</v>
      </c>
      <c r="U89" s="109"/>
      <c r="V89" s="319">
        <v>1709</v>
      </c>
      <c r="W89" s="109"/>
      <c r="X89" s="109"/>
      <c r="Y89" s="109"/>
      <c r="Z89" s="109"/>
      <c r="AA89" s="109"/>
    </row>
    <row r="90" spans="1:27" s="48" customFormat="1" ht="25.5">
      <c r="A90" s="67">
        <v>2</v>
      </c>
      <c r="B90" s="313" t="s">
        <v>367</v>
      </c>
      <c r="C90" s="314" t="s">
        <v>372</v>
      </c>
      <c r="D90" s="313" t="s">
        <v>96</v>
      </c>
      <c r="E90" s="313" t="s">
        <v>96</v>
      </c>
      <c r="F90" s="314">
        <v>1911</v>
      </c>
      <c r="G90" s="320">
        <v>190923.8</v>
      </c>
      <c r="H90" s="316" t="s">
        <v>556</v>
      </c>
      <c r="I90" s="314" t="s">
        <v>374</v>
      </c>
      <c r="J90" s="321" t="s">
        <v>377</v>
      </c>
      <c r="K90" s="318" t="s">
        <v>150</v>
      </c>
      <c r="L90" s="318" t="s">
        <v>378</v>
      </c>
      <c r="M90" s="318" t="s">
        <v>226</v>
      </c>
      <c r="N90" s="317" t="s">
        <v>105</v>
      </c>
      <c r="O90" s="313" t="s">
        <v>154</v>
      </c>
      <c r="P90" s="313" t="s">
        <v>154</v>
      </c>
      <c r="Q90" s="313" t="s">
        <v>154</v>
      </c>
      <c r="R90" s="313" t="s">
        <v>154</v>
      </c>
      <c r="S90" s="313" t="s">
        <v>154</v>
      </c>
      <c r="T90" s="313" t="s">
        <v>154</v>
      </c>
      <c r="U90" s="109"/>
      <c r="V90" s="314">
        <v>1187</v>
      </c>
      <c r="W90" s="109"/>
      <c r="X90" s="109"/>
      <c r="Y90" s="109"/>
      <c r="Z90" s="109"/>
      <c r="AA90" s="109"/>
    </row>
    <row r="91" spans="1:27" s="48" customFormat="1" ht="25.5">
      <c r="A91" s="67">
        <v>3</v>
      </c>
      <c r="B91" s="313" t="s">
        <v>368</v>
      </c>
      <c r="C91" s="314" t="s">
        <v>373</v>
      </c>
      <c r="D91" s="313" t="s">
        <v>96</v>
      </c>
      <c r="E91" s="313" t="s">
        <v>105</v>
      </c>
      <c r="F91" s="314">
        <v>1911</v>
      </c>
      <c r="G91" s="320">
        <v>21666.51</v>
      </c>
      <c r="H91" s="316" t="s">
        <v>556</v>
      </c>
      <c r="I91" s="314" t="s">
        <v>375</v>
      </c>
      <c r="J91" s="317" t="s">
        <v>377</v>
      </c>
      <c r="K91" s="318" t="s">
        <v>150</v>
      </c>
      <c r="L91" s="318" t="s">
        <v>378</v>
      </c>
      <c r="M91" s="318" t="s">
        <v>379</v>
      </c>
      <c r="N91" s="317" t="s">
        <v>96</v>
      </c>
      <c r="O91" s="313" t="s">
        <v>154</v>
      </c>
      <c r="P91" s="313" t="s">
        <v>154</v>
      </c>
      <c r="Q91" s="313" t="s">
        <v>154</v>
      </c>
      <c r="R91" s="313" t="s">
        <v>154</v>
      </c>
      <c r="S91" s="313" t="s">
        <v>154</v>
      </c>
      <c r="T91" s="313" t="s">
        <v>154</v>
      </c>
      <c r="U91" s="109"/>
      <c r="V91" s="314">
        <v>476</v>
      </c>
      <c r="W91" s="109"/>
      <c r="X91" s="109"/>
      <c r="Y91" s="109"/>
      <c r="Z91" s="109"/>
      <c r="AA91" s="109"/>
    </row>
    <row r="92" spans="1:27" s="48" customFormat="1" ht="25.5">
      <c r="A92" s="67">
        <v>4</v>
      </c>
      <c r="B92" s="313" t="s">
        <v>369</v>
      </c>
      <c r="C92" s="314" t="s">
        <v>373</v>
      </c>
      <c r="D92" s="313" t="s">
        <v>96</v>
      </c>
      <c r="E92" s="313" t="s">
        <v>105</v>
      </c>
      <c r="F92" s="314">
        <v>1911</v>
      </c>
      <c r="G92" s="320">
        <v>12476.52</v>
      </c>
      <c r="H92" s="316" t="s">
        <v>556</v>
      </c>
      <c r="I92" s="314" t="s">
        <v>376</v>
      </c>
      <c r="J92" s="317" t="s">
        <v>377</v>
      </c>
      <c r="K92" s="318" t="s">
        <v>150</v>
      </c>
      <c r="L92" s="318" t="s">
        <v>378</v>
      </c>
      <c r="M92" s="318" t="s">
        <v>379</v>
      </c>
      <c r="N92" s="317" t="s">
        <v>105</v>
      </c>
      <c r="O92" s="313" t="s">
        <v>154</v>
      </c>
      <c r="P92" s="313" t="s">
        <v>154</v>
      </c>
      <c r="Q92" s="313" t="s">
        <v>156</v>
      </c>
      <c r="R92" s="313" t="s">
        <v>155</v>
      </c>
      <c r="S92" s="313" t="s">
        <v>156</v>
      </c>
      <c r="T92" s="313" t="s">
        <v>156</v>
      </c>
      <c r="U92" s="109"/>
      <c r="V92" s="314">
        <v>207</v>
      </c>
      <c r="W92" s="109"/>
      <c r="X92" s="109"/>
      <c r="Y92" s="109"/>
      <c r="Z92" s="109"/>
      <c r="AA92" s="109"/>
    </row>
    <row r="93" spans="1:27" s="48" customFormat="1" ht="25.5">
      <c r="A93" s="67">
        <v>5</v>
      </c>
      <c r="B93" s="313" t="s">
        <v>370</v>
      </c>
      <c r="C93" s="314" t="s">
        <v>373</v>
      </c>
      <c r="D93" s="313" t="s">
        <v>96</v>
      </c>
      <c r="E93" s="313" t="s">
        <v>105</v>
      </c>
      <c r="F93" s="314">
        <v>1991</v>
      </c>
      <c r="G93" s="320">
        <v>2833.42</v>
      </c>
      <c r="H93" s="316" t="s">
        <v>556</v>
      </c>
      <c r="I93" s="314" t="s">
        <v>376</v>
      </c>
      <c r="J93" s="317" t="s">
        <v>377</v>
      </c>
      <c r="K93" s="318" t="s">
        <v>150</v>
      </c>
      <c r="L93" s="318" t="s">
        <v>378</v>
      </c>
      <c r="M93" s="318" t="s">
        <v>226</v>
      </c>
      <c r="N93" s="317" t="s">
        <v>105</v>
      </c>
      <c r="O93" s="313" t="s">
        <v>154</v>
      </c>
      <c r="P93" s="313" t="s">
        <v>154</v>
      </c>
      <c r="Q93" s="313" t="s">
        <v>156</v>
      </c>
      <c r="R93" s="313" t="s">
        <v>155</v>
      </c>
      <c r="S93" s="313" t="s">
        <v>156</v>
      </c>
      <c r="T93" s="313" t="s">
        <v>156</v>
      </c>
      <c r="U93" s="109"/>
      <c r="V93" s="314">
        <v>60</v>
      </c>
      <c r="W93" s="109"/>
      <c r="X93" s="109"/>
      <c r="Y93" s="109"/>
      <c r="Z93" s="109"/>
      <c r="AA93" s="109"/>
    </row>
    <row r="94" spans="1:27" s="48" customFormat="1" ht="25.5">
      <c r="A94" s="67">
        <v>6</v>
      </c>
      <c r="B94" s="313" t="s">
        <v>371</v>
      </c>
      <c r="C94" s="314" t="s">
        <v>373</v>
      </c>
      <c r="D94" s="313" t="s">
        <v>96</v>
      </c>
      <c r="E94" s="313" t="s">
        <v>105</v>
      </c>
      <c r="F94" s="314">
        <v>1992</v>
      </c>
      <c r="G94" s="320">
        <v>3543.16</v>
      </c>
      <c r="H94" s="316" t="s">
        <v>556</v>
      </c>
      <c r="I94" s="314" t="s">
        <v>376</v>
      </c>
      <c r="J94" s="317" t="s">
        <v>377</v>
      </c>
      <c r="K94" s="318" t="s">
        <v>150</v>
      </c>
      <c r="L94" s="318" t="s">
        <v>378</v>
      </c>
      <c r="M94" s="318" t="s">
        <v>379</v>
      </c>
      <c r="N94" s="317" t="s">
        <v>105</v>
      </c>
      <c r="O94" s="313" t="s">
        <v>154</v>
      </c>
      <c r="P94" s="313" t="s">
        <v>154</v>
      </c>
      <c r="Q94" s="313" t="s">
        <v>156</v>
      </c>
      <c r="R94" s="313" t="s">
        <v>155</v>
      </c>
      <c r="S94" s="313" t="s">
        <v>156</v>
      </c>
      <c r="T94" s="313" t="s">
        <v>156</v>
      </c>
      <c r="U94" s="109"/>
      <c r="V94" s="314">
        <v>28</v>
      </c>
      <c r="W94" s="109"/>
      <c r="X94" s="109"/>
      <c r="Y94" s="109"/>
      <c r="Z94" s="109"/>
      <c r="AA94" s="109"/>
    </row>
    <row r="95" spans="1:27" s="15" customFormat="1" ht="15.75">
      <c r="A95" s="1"/>
      <c r="B95" s="379" t="s">
        <v>0</v>
      </c>
      <c r="C95" s="379"/>
      <c r="D95" s="236"/>
      <c r="E95" s="237"/>
      <c r="F95" s="238"/>
      <c r="G95" s="239"/>
      <c r="H95" s="246">
        <f>SUM(G89:G94)</f>
        <v>412820.36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s="15" customFormat="1" ht="12.75">
      <c r="A96" s="378" t="s">
        <v>606</v>
      </c>
      <c r="B96" s="378"/>
      <c r="C96" s="378"/>
      <c r="D96" s="378"/>
      <c r="E96" s="378"/>
      <c r="F96" s="378"/>
      <c r="G96" s="378"/>
      <c r="H96" s="103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</row>
    <row r="97" spans="1:27" s="48" customFormat="1" ht="14.25">
      <c r="A97" s="67">
        <v>1</v>
      </c>
      <c r="B97" s="1" t="s">
        <v>156</v>
      </c>
      <c r="C97" s="68"/>
      <c r="D97" s="43"/>
      <c r="E97" s="44"/>
      <c r="F97" s="70"/>
      <c r="G97" s="1"/>
      <c r="H97" s="1"/>
      <c r="I97" s="30"/>
      <c r="J97" s="35"/>
      <c r="K97" s="35"/>
      <c r="L97" s="35"/>
      <c r="M97" s="35"/>
      <c r="N97" s="35"/>
      <c r="O97" s="35"/>
      <c r="P97" s="35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</row>
    <row r="98" spans="1:27" s="15" customFormat="1" ht="19.5" customHeight="1">
      <c r="A98" s="1"/>
      <c r="B98" s="374" t="s">
        <v>0</v>
      </c>
      <c r="C98" s="374"/>
      <c r="D98" s="46"/>
      <c r="E98" s="47"/>
      <c r="F98" s="1"/>
      <c r="G98" s="30"/>
      <c r="H98" s="240">
        <f>SUM(H60:H64)</f>
        <v>3900107.73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s="15" customFormat="1" ht="14.25" customHeight="1">
      <c r="A99" s="378" t="s">
        <v>607</v>
      </c>
      <c r="B99" s="378"/>
      <c r="C99" s="378"/>
      <c r="D99" s="378"/>
      <c r="E99" s="378"/>
      <c r="F99" s="378"/>
      <c r="G99" s="378"/>
      <c r="H99" s="103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</row>
    <row r="100" spans="1:27" s="48" customFormat="1" ht="14.25">
      <c r="A100" s="67">
        <v>1</v>
      </c>
      <c r="B100" s="67" t="s">
        <v>156</v>
      </c>
      <c r="C100" s="68"/>
      <c r="D100" s="43"/>
      <c r="E100" s="44"/>
      <c r="F100" s="70"/>
      <c r="G100" s="1"/>
      <c r="H100" s="1"/>
      <c r="I100" s="30"/>
      <c r="J100" s="35"/>
      <c r="K100" s="35"/>
      <c r="L100" s="35"/>
      <c r="M100" s="35"/>
      <c r="N100" s="35"/>
      <c r="O100" s="35"/>
      <c r="P100" s="35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</row>
    <row r="101" spans="1:27" s="48" customFormat="1" ht="15.75">
      <c r="A101" s="67"/>
      <c r="B101" s="374" t="s">
        <v>0</v>
      </c>
      <c r="C101" s="374"/>
      <c r="D101" s="43"/>
      <c r="E101" s="44"/>
      <c r="F101" s="70"/>
      <c r="G101" s="1"/>
      <c r="H101" s="240">
        <f>SUM(H63:H67)</f>
        <v>0</v>
      </c>
      <c r="I101" s="30"/>
      <c r="J101" s="35"/>
      <c r="K101" s="35"/>
      <c r="L101" s="35"/>
      <c r="M101" s="35"/>
      <c r="N101" s="35"/>
      <c r="O101" s="35"/>
      <c r="P101" s="35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</row>
    <row r="102" spans="1:27" s="48" customFormat="1" ht="12.75">
      <c r="A102" s="378" t="s">
        <v>608</v>
      </c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</row>
    <row r="103" spans="1:27" s="48" customFormat="1" ht="25.5">
      <c r="A103" s="67">
        <v>1</v>
      </c>
      <c r="B103" s="1" t="s">
        <v>444</v>
      </c>
      <c r="C103" s="1" t="s">
        <v>444</v>
      </c>
      <c r="D103" s="43"/>
      <c r="E103" s="44"/>
      <c r="F103" s="216">
        <v>1928</v>
      </c>
      <c r="G103" s="144">
        <v>614320.86</v>
      </c>
      <c r="H103" s="210" t="s">
        <v>556</v>
      </c>
      <c r="I103" s="30"/>
      <c r="J103" s="2" t="s">
        <v>446</v>
      </c>
      <c r="K103" s="1" t="s">
        <v>150</v>
      </c>
      <c r="L103" s="1" t="s">
        <v>448</v>
      </c>
      <c r="M103" s="1" t="s">
        <v>379</v>
      </c>
      <c r="N103" s="1" t="s">
        <v>105</v>
      </c>
      <c r="O103" s="1" t="s">
        <v>449</v>
      </c>
      <c r="P103" s="1" t="s">
        <v>155</v>
      </c>
      <c r="Q103" s="1" t="s">
        <v>155</v>
      </c>
      <c r="R103" s="1" t="s">
        <v>155</v>
      </c>
      <c r="S103" s="1" t="s">
        <v>155</v>
      </c>
      <c r="T103" s="1" t="s">
        <v>155</v>
      </c>
      <c r="U103" s="109">
        <v>312</v>
      </c>
      <c r="V103" s="109">
        <v>950</v>
      </c>
      <c r="W103" s="109">
        <v>7200</v>
      </c>
      <c r="X103" s="109">
        <v>3</v>
      </c>
      <c r="Y103" s="35" t="s">
        <v>96</v>
      </c>
      <c r="Z103" s="35" t="s">
        <v>96</v>
      </c>
      <c r="AA103" s="35" t="s">
        <v>105</v>
      </c>
    </row>
    <row r="104" spans="1:27" s="48" customFormat="1" ht="25.5">
      <c r="A104" s="67">
        <v>2</v>
      </c>
      <c r="B104" s="1" t="s">
        <v>445</v>
      </c>
      <c r="C104" s="1" t="s">
        <v>445</v>
      </c>
      <c r="D104" s="43"/>
      <c r="E104" s="44"/>
      <c r="F104" s="216">
        <v>1926</v>
      </c>
      <c r="G104" s="45">
        <v>28800</v>
      </c>
      <c r="H104" s="210" t="s">
        <v>556</v>
      </c>
      <c r="I104" s="30"/>
      <c r="J104" s="53" t="s">
        <v>447</v>
      </c>
      <c r="K104" s="1" t="s">
        <v>150</v>
      </c>
      <c r="L104" s="1" t="s">
        <v>448</v>
      </c>
      <c r="M104" s="1" t="s">
        <v>226</v>
      </c>
      <c r="N104" s="1" t="s">
        <v>105</v>
      </c>
      <c r="O104" s="1" t="s">
        <v>155</v>
      </c>
      <c r="P104" s="1" t="s">
        <v>155</v>
      </c>
      <c r="Q104" s="1" t="s">
        <v>155</v>
      </c>
      <c r="R104" s="1" t="s">
        <v>155</v>
      </c>
      <c r="S104" s="1" t="s">
        <v>155</v>
      </c>
      <c r="T104" s="1" t="s">
        <v>155</v>
      </c>
      <c r="U104" s="109">
        <v>288</v>
      </c>
      <c r="V104" s="109">
        <v>295</v>
      </c>
      <c r="W104" s="109">
        <v>1580</v>
      </c>
      <c r="X104" s="109">
        <v>1</v>
      </c>
      <c r="Y104" s="35" t="s">
        <v>105</v>
      </c>
      <c r="Z104" s="35" t="s">
        <v>96</v>
      </c>
      <c r="AA104" s="35" t="s">
        <v>105</v>
      </c>
    </row>
    <row r="105" spans="1:27" s="48" customFormat="1" ht="15.75">
      <c r="A105" s="67"/>
      <c r="B105" s="67"/>
      <c r="C105" s="68"/>
      <c r="D105" s="43"/>
      <c r="E105" s="44"/>
      <c r="F105" s="70"/>
      <c r="G105" s="238" t="s">
        <v>24</v>
      </c>
      <c r="H105" s="247">
        <f>SUM(G103:G104)</f>
        <v>643120.86</v>
      </c>
      <c r="I105" s="30"/>
      <c r="J105" s="35"/>
      <c r="K105" s="35"/>
      <c r="L105" s="35"/>
      <c r="M105" s="35"/>
      <c r="N105" s="35"/>
      <c r="O105" s="35"/>
      <c r="P105" s="35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</row>
    <row r="106" spans="1:27" s="48" customFormat="1" ht="12.75">
      <c r="A106" s="378" t="s">
        <v>609</v>
      </c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27" s="48" customFormat="1" ht="76.5">
      <c r="A107" s="67"/>
      <c r="B107" s="219" t="s">
        <v>145</v>
      </c>
      <c r="C107" s="68"/>
      <c r="D107" s="43"/>
      <c r="E107" s="44"/>
      <c r="F107" s="70"/>
      <c r="G107" s="218">
        <v>1343328.23</v>
      </c>
      <c r="H107" s="218" t="s">
        <v>556</v>
      </c>
      <c r="I107" s="263" t="s">
        <v>452</v>
      </c>
      <c r="J107" s="219" t="s">
        <v>453</v>
      </c>
      <c r="K107" s="1" t="s">
        <v>454</v>
      </c>
      <c r="L107" s="1" t="s">
        <v>455</v>
      </c>
      <c r="M107" s="1" t="s">
        <v>456</v>
      </c>
      <c r="N107" s="1" t="s">
        <v>198</v>
      </c>
      <c r="O107" s="1" t="s">
        <v>457</v>
      </c>
      <c r="P107" s="1" t="s">
        <v>219</v>
      </c>
      <c r="Q107" s="1" t="s">
        <v>219</v>
      </c>
      <c r="R107" s="1" t="s">
        <v>458</v>
      </c>
      <c r="S107" s="1" t="s">
        <v>155</v>
      </c>
      <c r="T107" s="1" t="s">
        <v>155</v>
      </c>
      <c r="U107" s="30">
        <v>5660</v>
      </c>
      <c r="V107" s="30">
        <v>2391</v>
      </c>
      <c r="W107" s="30">
        <v>12519</v>
      </c>
      <c r="X107" s="30">
        <v>3</v>
      </c>
      <c r="Y107" s="30" t="s">
        <v>459</v>
      </c>
      <c r="Z107" s="30" t="s">
        <v>96</v>
      </c>
      <c r="AA107" s="30" t="s">
        <v>105</v>
      </c>
    </row>
    <row r="108" spans="1:27" s="48" customFormat="1" ht="15.75">
      <c r="A108" s="67"/>
      <c r="B108" s="67"/>
      <c r="C108" s="68"/>
      <c r="D108" s="43"/>
      <c r="E108" s="44"/>
      <c r="F108" s="70"/>
      <c r="G108" s="238" t="s">
        <v>24</v>
      </c>
      <c r="H108" s="251">
        <f>SUM(G107)</f>
        <v>1343328.23</v>
      </c>
      <c r="I108" s="30"/>
      <c r="J108" s="35"/>
      <c r="K108" s="35"/>
      <c r="L108" s="35"/>
      <c r="M108" s="35"/>
      <c r="N108" s="35"/>
      <c r="O108" s="35"/>
      <c r="P108" s="35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</row>
    <row r="109" spans="1:27" s="48" customFormat="1" ht="12.75">
      <c r="A109" s="381" t="s">
        <v>610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3"/>
    </row>
    <row r="110" spans="1:27" s="48" customFormat="1" ht="38.25">
      <c r="A110" s="67">
        <v>1</v>
      </c>
      <c r="B110" s="220" t="s">
        <v>465</v>
      </c>
      <c r="C110" s="119"/>
      <c r="D110" s="142" t="s">
        <v>96</v>
      </c>
      <c r="E110" s="142" t="s">
        <v>105</v>
      </c>
      <c r="F110" s="70"/>
      <c r="G110" s="55">
        <v>86476.02</v>
      </c>
      <c r="H110" s="2" t="s">
        <v>556</v>
      </c>
      <c r="I110" s="124" t="s">
        <v>473</v>
      </c>
      <c r="J110" s="221" t="s">
        <v>474</v>
      </c>
      <c r="K110" s="222" t="s">
        <v>477</v>
      </c>
      <c r="L110" s="222" t="s">
        <v>478</v>
      </c>
      <c r="M110" s="222" t="s">
        <v>479</v>
      </c>
      <c r="N110" s="142" t="s">
        <v>198</v>
      </c>
      <c r="O110" s="142" t="s">
        <v>155</v>
      </c>
      <c r="P110" s="142" t="s">
        <v>155</v>
      </c>
      <c r="Q110" s="142" t="s">
        <v>155</v>
      </c>
      <c r="R110" s="142" t="s">
        <v>154</v>
      </c>
      <c r="S110" s="142" t="s">
        <v>480</v>
      </c>
      <c r="T110" s="142" t="s">
        <v>154</v>
      </c>
      <c r="U110" s="223">
        <v>773</v>
      </c>
      <c r="V110" s="155"/>
      <c r="W110" s="155"/>
      <c r="X110" s="155">
        <v>3</v>
      </c>
      <c r="Y110" s="155" t="s">
        <v>96</v>
      </c>
      <c r="Z110" s="155" t="s">
        <v>96</v>
      </c>
      <c r="AA110" s="155" t="s">
        <v>105</v>
      </c>
    </row>
    <row r="111" spans="1:27" s="48" customFormat="1" ht="38.25">
      <c r="A111" s="67">
        <v>2</v>
      </c>
      <c r="B111" s="1" t="s">
        <v>466</v>
      </c>
      <c r="C111" s="1" t="s">
        <v>467</v>
      </c>
      <c r="D111" s="2" t="s">
        <v>96</v>
      </c>
      <c r="E111" s="2" t="s">
        <v>105</v>
      </c>
      <c r="F111" s="70"/>
      <c r="G111" s="55">
        <v>57751.83</v>
      </c>
      <c r="H111" s="2" t="s">
        <v>556</v>
      </c>
      <c r="I111" s="54" t="s">
        <v>475</v>
      </c>
      <c r="J111" s="2" t="s">
        <v>476</v>
      </c>
      <c r="K111" s="2" t="s">
        <v>481</v>
      </c>
      <c r="L111" s="2" t="s">
        <v>482</v>
      </c>
      <c r="M111" s="2" t="s">
        <v>483</v>
      </c>
      <c r="N111" s="2" t="s">
        <v>198</v>
      </c>
      <c r="O111" s="2" t="s">
        <v>154</v>
      </c>
      <c r="P111" s="2" t="s">
        <v>154</v>
      </c>
      <c r="Q111" s="2" t="s">
        <v>154</v>
      </c>
      <c r="R111" s="2" t="s">
        <v>154</v>
      </c>
      <c r="S111" s="2" t="s">
        <v>480</v>
      </c>
      <c r="T111" s="2" t="s">
        <v>154</v>
      </c>
      <c r="U111" s="53">
        <v>50</v>
      </c>
      <c r="V111" s="53"/>
      <c r="W111" s="53"/>
      <c r="X111" s="53">
        <v>1</v>
      </c>
      <c r="Y111" s="53" t="s">
        <v>105</v>
      </c>
      <c r="Z111" s="53" t="s">
        <v>105</v>
      </c>
      <c r="AA111" s="53" t="s">
        <v>105</v>
      </c>
    </row>
    <row r="112" spans="1:27" s="48" customFormat="1" ht="38.25">
      <c r="A112" s="67">
        <v>3</v>
      </c>
      <c r="B112" s="1" t="s">
        <v>468</v>
      </c>
      <c r="C112" s="1" t="s">
        <v>469</v>
      </c>
      <c r="D112" s="2" t="s">
        <v>96</v>
      </c>
      <c r="E112" s="2" t="s">
        <v>105</v>
      </c>
      <c r="F112" s="70"/>
      <c r="G112" s="55">
        <v>989737</v>
      </c>
      <c r="H112" s="2" t="s">
        <v>556</v>
      </c>
      <c r="I112" s="54" t="s">
        <v>475</v>
      </c>
      <c r="J112" s="2" t="s">
        <v>476</v>
      </c>
      <c r="K112" s="1" t="s">
        <v>484</v>
      </c>
      <c r="L112" s="1" t="s">
        <v>485</v>
      </c>
      <c r="M112" s="1" t="s">
        <v>486</v>
      </c>
      <c r="N112" s="2" t="s">
        <v>198</v>
      </c>
      <c r="O112" s="2" t="s">
        <v>154</v>
      </c>
      <c r="P112" s="2" t="s">
        <v>154</v>
      </c>
      <c r="Q112" s="2" t="s">
        <v>154</v>
      </c>
      <c r="R112" s="2" t="s">
        <v>154</v>
      </c>
      <c r="S112" s="2" t="s">
        <v>480</v>
      </c>
      <c r="T112" s="2" t="s">
        <v>154</v>
      </c>
      <c r="U112" s="53">
        <v>330</v>
      </c>
      <c r="V112" s="53">
        <v>549</v>
      </c>
      <c r="W112" s="53">
        <v>2541</v>
      </c>
      <c r="X112" s="53">
        <v>2</v>
      </c>
      <c r="Y112" s="53" t="s">
        <v>105</v>
      </c>
      <c r="Z112" s="53" t="s">
        <v>96</v>
      </c>
      <c r="AA112" s="53" t="s">
        <v>105</v>
      </c>
    </row>
    <row r="113" spans="1:27" s="48" customFormat="1" ht="25.5">
      <c r="A113" s="67">
        <v>4</v>
      </c>
      <c r="B113" s="1" t="s">
        <v>470</v>
      </c>
      <c r="C113" s="1" t="s">
        <v>469</v>
      </c>
      <c r="D113" s="2" t="s">
        <v>430</v>
      </c>
      <c r="E113" s="2" t="s">
        <v>430</v>
      </c>
      <c r="F113" s="70"/>
      <c r="G113" s="55">
        <v>117267.57</v>
      </c>
      <c r="H113" s="2" t="s">
        <v>556</v>
      </c>
      <c r="I113" s="54"/>
      <c r="J113" s="2" t="s">
        <v>476</v>
      </c>
      <c r="K113" s="1"/>
      <c r="L113" s="1"/>
      <c r="M113" s="1"/>
      <c r="N113" s="2"/>
      <c r="O113" s="1"/>
      <c r="P113" s="2"/>
      <c r="Q113" s="2"/>
      <c r="R113" s="2"/>
      <c r="S113" s="2"/>
      <c r="T113" s="2"/>
      <c r="U113" s="14"/>
      <c r="V113" s="14"/>
      <c r="W113" s="14"/>
      <c r="X113" s="14"/>
      <c r="Y113" s="14"/>
      <c r="Z113" s="14"/>
      <c r="AA113" s="14"/>
    </row>
    <row r="114" spans="1:27" s="48" customFormat="1" ht="25.5">
      <c r="A114" s="67">
        <v>5</v>
      </c>
      <c r="B114" s="1" t="s">
        <v>471</v>
      </c>
      <c r="C114" s="1" t="s">
        <v>469</v>
      </c>
      <c r="D114" s="2" t="s">
        <v>105</v>
      </c>
      <c r="E114" s="2" t="s">
        <v>430</v>
      </c>
      <c r="F114" s="70"/>
      <c r="G114" s="55">
        <v>8114.26</v>
      </c>
      <c r="H114" s="2" t="s">
        <v>556</v>
      </c>
      <c r="I114" s="54"/>
      <c r="J114" s="2" t="s">
        <v>476</v>
      </c>
      <c r="K114" s="1"/>
      <c r="L114" s="1"/>
      <c r="M114" s="1"/>
      <c r="N114" s="2"/>
      <c r="O114" s="1"/>
      <c r="P114" s="2"/>
      <c r="Q114" s="2"/>
      <c r="R114" s="2"/>
      <c r="S114" s="2"/>
      <c r="T114" s="2"/>
      <c r="U114" s="14"/>
      <c r="V114" s="14"/>
      <c r="W114" s="14"/>
      <c r="X114" s="14"/>
      <c r="Y114" s="14"/>
      <c r="Z114" s="14"/>
      <c r="AA114" s="14"/>
    </row>
    <row r="115" spans="1:27" s="48" customFormat="1" ht="25.5">
      <c r="A115" s="67">
        <v>6</v>
      </c>
      <c r="B115" s="1" t="s">
        <v>472</v>
      </c>
      <c r="C115" s="1" t="s">
        <v>469</v>
      </c>
      <c r="D115" s="2" t="s">
        <v>430</v>
      </c>
      <c r="E115" s="2" t="s">
        <v>430</v>
      </c>
      <c r="F115" s="70"/>
      <c r="G115" s="55">
        <v>21691.44</v>
      </c>
      <c r="H115" s="2" t="s">
        <v>556</v>
      </c>
      <c r="I115" s="54"/>
      <c r="J115" s="2" t="s">
        <v>476</v>
      </c>
      <c r="K115" s="1"/>
      <c r="L115" s="1"/>
      <c r="M115" s="1"/>
      <c r="N115" s="2"/>
      <c r="O115" s="1"/>
      <c r="P115" s="2"/>
      <c r="Q115" s="2"/>
      <c r="R115" s="2"/>
      <c r="S115" s="2"/>
      <c r="T115" s="2"/>
      <c r="U115" s="14"/>
      <c r="V115" s="14"/>
      <c r="W115" s="14"/>
      <c r="X115" s="14"/>
      <c r="Y115" s="14"/>
      <c r="Z115" s="14"/>
      <c r="AA115" s="14"/>
    </row>
    <row r="116" spans="1:27" s="48" customFormat="1" ht="51">
      <c r="A116" s="67">
        <v>7</v>
      </c>
      <c r="B116" s="1" t="s">
        <v>89</v>
      </c>
      <c r="C116" s="1" t="s">
        <v>469</v>
      </c>
      <c r="D116" s="2" t="s">
        <v>96</v>
      </c>
      <c r="E116" s="2" t="s">
        <v>105</v>
      </c>
      <c r="F116" s="70"/>
      <c r="G116" s="55">
        <v>9183.09</v>
      </c>
      <c r="H116" s="2" t="s">
        <v>556</v>
      </c>
      <c r="I116" s="54"/>
      <c r="J116" s="2" t="s">
        <v>476</v>
      </c>
      <c r="K116" s="1" t="s">
        <v>487</v>
      </c>
      <c r="L116" s="1" t="s">
        <v>430</v>
      </c>
      <c r="M116" s="1" t="s">
        <v>488</v>
      </c>
      <c r="N116" s="1" t="s">
        <v>198</v>
      </c>
      <c r="O116" s="2" t="s">
        <v>219</v>
      </c>
      <c r="P116" s="2" t="s">
        <v>480</v>
      </c>
      <c r="Q116" s="2" t="s">
        <v>480</v>
      </c>
      <c r="R116" s="2" t="s">
        <v>219</v>
      </c>
      <c r="S116" s="2" t="s">
        <v>480</v>
      </c>
      <c r="T116" s="2" t="s">
        <v>480</v>
      </c>
      <c r="U116" s="53">
        <v>88</v>
      </c>
      <c r="V116" s="53"/>
      <c r="W116" s="53"/>
      <c r="X116" s="53">
        <v>1</v>
      </c>
      <c r="Y116" s="53" t="s">
        <v>105</v>
      </c>
      <c r="Z116" s="53" t="s">
        <v>105</v>
      </c>
      <c r="AA116" s="53" t="s">
        <v>105</v>
      </c>
    </row>
    <row r="117" spans="1:27" s="48" customFormat="1" ht="15.75">
      <c r="A117" s="67"/>
      <c r="B117" s="67"/>
      <c r="C117" s="68"/>
      <c r="D117" s="43"/>
      <c r="E117" s="44"/>
      <c r="F117" s="70"/>
      <c r="G117" s="238" t="s">
        <v>24</v>
      </c>
      <c r="H117" s="251">
        <f>SUM(G110:G116)</f>
        <v>1290221.2100000002</v>
      </c>
      <c r="I117" s="30"/>
      <c r="J117" s="35"/>
      <c r="K117" s="35"/>
      <c r="L117" s="35"/>
      <c r="M117" s="35"/>
      <c r="N117" s="35"/>
      <c r="O117" s="35"/>
      <c r="P117" s="35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</row>
    <row r="118" spans="1:27" s="48" customFormat="1" ht="12.75">
      <c r="A118" s="381" t="s">
        <v>611</v>
      </c>
      <c r="B118" s="382"/>
      <c r="C118" s="382"/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3"/>
    </row>
    <row r="119" spans="1:27" s="48" customFormat="1" ht="14.25">
      <c r="A119" s="67"/>
      <c r="B119" s="67" t="s">
        <v>156</v>
      </c>
      <c r="C119" s="68"/>
      <c r="D119" s="43"/>
      <c r="E119" s="44"/>
      <c r="F119" s="70"/>
      <c r="G119" s="1"/>
      <c r="H119" s="1"/>
      <c r="I119" s="30"/>
      <c r="J119" s="35"/>
      <c r="K119" s="35"/>
      <c r="L119" s="35"/>
      <c r="M119" s="35"/>
      <c r="N119" s="35"/>
      <c r="O119" s="35"/>
      <c r="P119" s="35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</row>
    <row r="120" spans="1:27" s="6" customFormat="1" ht="18" customHeight="1">
      <c r="A120" s="374" t="s">
        <v>24</v>
      </c>
      <c r="B120" s="374"/>
      <c r="C120" s="374"/>
      <c r="D120" s="248"/>
      <c r="E120" s="58"/>
      <c r="F120" s="57"/>
      <c r="G120" s="69"/>
      <c r="H120" s="240">
        <f>SUM(H82:H86)</f>
        <v>0</v>
      </c>
      <c r="I120" s="30"/>
      <c r="J120" s="30"/>
      <c r="K120" s="30"/>
      <c r="L120" s="30"/>
      <c r="M120" s="30"/>
      <c r="N120" s="30"/>
      <c r="O120" s="30"/>
      <c r="P120" s="30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</row>
    <row r="121" spans="1:16" s="6" customFormat="1" ht="15.75">
      <c r="A121" s="10"/>
      <c r="B121" s="49"/>
      <c r="D121" s="380" t="s">
        <v>76</v>
      </c>
      <c r="E121" s="380"/>
      <c r="F121" s="249"/>
      <c r="G121" s="249"/>
      <c r="H121" s="250">
        <f>H17+H21+H26+H33+H61+H77+H87+H95+H98+H105+H108+H117</f>
        <v>19001838.58</v>
      </c>
      <c r="J121" s="15"/>
      <c r="K121" s="15"/>
      <c r="L121" s="15"/>
      <c r="M121" s="15"/>
      <c r="N121" s="15"/>
      <c r="O121" s="15"/>
      <c r="P121" s="15"/>
    </row>
    <row r="122" spans="1:16" s="6" customFormat="1" ht="12.75">
      <c r="A122" s="10"/>
      <c r="B122" s="10"/>
      <c r="C122" s="12"/>
      <c r="D122" s="39"/>
      <c r="E122" s="40"/>
      <c r="F122" s="10"/>
      <c r="G122" s="10"/>
      <c r="H122" s="10"/>
      <c r="I122" s="10"/>
      <c r="J122" s="15"/>
      <c r="K122" s="15"/>
      <c r="L122" s="15"/>
      <c r="M122" s="15"/>
      <c r="N122" s="15"/>
      <c r="O122" s="15"/>
      <c r="P122" s="15"/>
    </row>
    <row r="123" spans="1:16" s="6" customFormat="1" ht="12.75">
      <c r="A123" s="10"/>
      <c r="B123" s="10"/>
      <c r="C123" s="12"/>
      <c r="D123" s="39"/>
      <c r="E123" s="40"/>
      <c r="F123" s="10"/>
      <c r="G123" s="10"/>
      <c r="H123" s="10"/>
      <c r="I123" s="10"/>
      <c r="J123" s="15"/>
      <c r="K123" s="15"/>
      <c r="L123" s="15"/>
      <c r="M123" s="15"/>
      <c r="N123" s="15"/>
      <c r="O123" s="15"/>
      <c r="P123" s="15"/>
    </row>
    <row r="124" spans="1:16" s="6" customFormat="1" ht="12.75">
      <c r="A124" s="10"/>
      <c r="B124" s="10"/>
      <c r="C124" s="12"/>
      <c r="D124" s="39"/>
      <c r="E124" s="40"/>
      <c r="F124" s="10"/>
      <c r="G124" s="10"/>
      <c r="H124" s="10"/>
      <c r="I124" s="10"/>
      <c r="J124" s="15"/>
      <c r="K124" s="15"/>
      <c r="L124" s="15"/>
      <c r="M124" s="15"/>
      <c r="N124" s="15"/>
      <c r="O124" s="15"/>
      <c r="P124" s="15"/>
    </row>
    <row r="125" ht="12.75" customHeight="1"/>
    <row r="126" spans="1:16" s="6" customFormat="1" ht="12.75">
      <c r="A126" s="10"/>
      <c r="B126" s="10"/>
      <c r="C126" s="12"/>
      <c r="D126" s="39"/>
      <c r="E126" s="40"/>
      <c r="F126" s="10"/>
      <c r="G126" s="10"/>
      <c r="H126" s="10"/>
      <c r="I126" s="10"/>
      <c r="J126" s="15"/>
      <c r="K126" s="15"/>
      <c r="L126" s="15"/>
      <c r="M126" s="15"/>
      <c r="N126" s="15"/>
      <c r="O126" s="15"/>
      <c r="P126" s="15"/>
    </row>
    <row r="127" spans="1:16" s="6" customFormat="1" ht="12.75">
      <c r="A127" s="10"/>
      <c r="B127" s="10"/>
      <c r="C127" s="12"/>
      <c r="D127" s="39"/>
      <c r="E127" s="40"/>
      <c r="F127" s="10"/>
      <c r="G127" s="10"/>
      <c r="H127" s="10"/>
      <c r="I127" s="10"/>
      <c r="J127" s="15"/>
      <c r="K127" s="15"/>
      <c r="L127" s="15"/>
      <c r="M127" s="15"/>
      <c r="N127" s="15"/>
      <c r="O127" s="15"/>
      <c r="P127" s="15"/>
    </row>
    <row r="129" ht="21.75" customHeight="1"/>
  </sheetData>
  <sheetProtection/>
  <mergeCells count="62">
    <mergeCell ref="B95:C95"/>
    <mergeCell ref="A88:G88"/>
    <mergeCell ref="B101:C101"/>
    <mergeCell ref="G4:G5"/>
    <mergeCell ref="A87:C87"/>
    <mergeCell ref="B4:B5"/>
    <mergeCell ref="C4:C5"/>
    <mergeCell ref="D4:D5"/>
    <mergeCell ref="A34:G34"/>
    <mergeCell ref="B61:C61"/>
    <mergeCell ref="A118:AA118"/>
    <mergeCell ref="F4:F5"/>
    <mergeCell ref="A99:G99"/>
    <mergeCell ref="A96:G96"/>
    <mergeCell ref="B98:C98"/>
    <mergeCell ref="A120:C120"/>
    <mergeCell ref="A21:C21"/>
    <mergeCell ref="A18:G18"/>
    <mergeCell ref="A26:C26"/>
    <mergeCell ref="A78:G78"/>
    <mergeCell ref="A77:C77"/>
    <mergeCell ref="A65:G65"/>
    <mergeCell ref="A22:G22"/>
    <mergeCell ref="A62:G62"/>
    <mergeCell ref="A64:C64"/>
    <mergeCell ref="Y4:Y5"/>
    <mergeCell ref="I19:I20"/>
    <mergeCell ref="B33:C33"/>
    <mergeCell ref="X4:X5"/>
    <mergeCell ref="E4:E5"/>
    <mergeCell ref="Z4:Z5"/>
    <mergeCell ref="AA4:AA5"/>
    <mergeCell ref="H4:H5"/>
    <mergeCell ref="H23:H25"/>
    <mergeCell ref="I23:I25"/>
    <mergeCell ref="M23:M25"/>
    <mergeCell ref="V23:V25"/>
    <mergeCell ref="N4:N5"/>
    <mergeCell ref="O4:T4"/>
    <mergeCell ref="U4:U5"/>
    <mergeCell ref="A6:E6"/>
    <mergeCell ref="A17:C17"/>
    <mergeCell ref="A4:A5"/>
    <mergeCell ref="D121:E121"/>
    <mergeCell ref="A27:G27"/>
    <mergeCell ref="A102:AA102"/>
    <mergeCell ref="A106:AA106"/>
    <mergeCell ref="A109:AA109"/>
    <mergeCell ref="V4:V5"/>
    <mergeCell ref="W4:W5"/>
    <mergeCell ref="I4:I5"/>
    <mergeCell ref="J4:J5"/>
    <mergeCell ref="K4:M4"/>
    <mergeCell ref="G23:G25"/>
    <mergeCell ref="N23:N25"/>
    <mergeCell ref="O23:O25"/>
    <mergeCell ref="P23:P25"/>
    <mergeCell ref="Q23:Q25"/>
    <mergeCell ref="U23:U25"/>
    <mergeCell ref="R23:R25"/>
    <mergeCell ref="S23:S25"/>
    <mergeCell ref="T23:T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  <rowBreaks count="3" manualBreakCount="3">
    <brk id="33" max="26" man="1"/>
    <brk id="68" max="26" man="1"/>
    <brk id="87" max="26" man="1"/>
  </rowBreaks>
  <colBreaks count="1" manualBreakCount="1">
    <brk id="10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88"/>
  <sheetViews>
    <sheetView view="pageBreakPreview" zoomScale="75" zoomScaleNormal="110" zoomScaleSheetLayoutView="75" zoomScalePageLayoutView="0" workbookViewId="0" topLeftCell="A265">
      <selection activeCell="C292" sqref="C292"/>
    </sheetView>
  </sheetViews>
  <sheetFormatPr defaultColWidth="9.140625" defaultRowHeight="12.75"/>
  <cols>
    <col min="1" max="1" width="5.57421875" style="10" customWidth="1"/>
    <col min="2" max="2" width="51.57421875" style="28" customWidth="1"/>
    <col min="3" max="3" width="15.421875" style="12" customWidth="1"/>
    <col min="4" max="4" width="18.421875" style="39" customWidth="1"/>
    <col min="5" max="5" width="20.7109375" style="0" customWidth="1"/>
    <col min="6" max="6" width="11.140625" style="0" customWidth="1"/>
  </cols>
  <sheetData>
    <row r="1" spans="1:4" ht="12.75">
      <c r="A1" s="27" t="s">
        <v>109</v>
      </c>
      <c r="D1" s="56"/>
    </row>
    <row r="3" spans="1:4" ht="12.75">
      <c r="A3" s="398" t="s">
        <v>2</v>
      </c>
      <c r="B3" s="398"/>
      <c r="C3" s="398"/>
      <c r="D3" s="398"/>
    </row>
    <row r="4" spans="1:4" ht="25.5">
      <c r="A4" s="3" t="s">
        <v>26</v>
      </c>
      <c r="B4" s="3" t="s">
        <v>34</v>
      </c>
      <c r="C4" s="3" t="s">
        <v>35</v>
      </c>
      <c r="D4" s="77" t="s">
        <v>36</v>
      </c>
    </row>
    <row r="5" spans="1:4" ht="12.75" customHeight="1">
      <c r="A5" s="381" t="s">
        <v>107</v>
      </c>
      <c r="B5" s="382"/>
      <c r="C5" s="382"/>
      <c r="D5" s="383"/>
    </row>
    <row r="6" spans="1:4" s="15" customFormat="1" ht="12.75">
      <c r="A6" s="2">
        <v>1</v>
      </c>
      <c r="B6" s="138" t="s">
        <v>120</v>
      </c>
      <c r="C6" s="139">
        <v>2007</v>
      </c>
      <c r="D6" s="140">
        <v>470.22</v>
      </c>
    </row>
    <row r="7" spans="1:4" s="15" customFormat="1" ht="12.75">
      <c r="A7" s="2">
        <v>2</v>
      </c>
      <c r="B7" s="136" t="s">
        <v>121</v>
      </c>
      <c r="C7" s="2">
        <v>2007</v>
      </c>
      <c r="D7" s="137">
        <v>4019.9</v>
      </c>
    </row>
    <row r="8" spans="1:4" s="15" customFormat="1" ht="12.75">
      <c r="A8" s="2">
        <v>3</v>
      </c>
      <c r="B8" s="136" t="s">
        <v>122</v>
      </c>
      <c r="C8" s="2">
        <v>2007</v>
      </c>
      <c r="D8" s="137">
        <v>15738</v>
      </c>
    </row>
    <row r="9" spans="1:4" s="15" customFormat="1" ht="13.5" customHeight="1">
      <c r="A9" s="2">
        <v>4</v>
      </c>
      <c r="B9" s="136" t="s">
        <v>123</v>
      </c>
      <c r="C9" s="2">
        <v>2007</v>
      </c>
      <c r="D9" s="137">
        <v>1339</v>
      </c>
    </row>
    <row r="10" spans="1:4" s="15" customFormat="1" ht="13.5" customHeight="1">
      <c r="A10" s="2">
        <v>5</v>
      </c>
      <c r="B10" s="136" t="s">
        <v>123</v>
      </c>
      <c r="C10" s="2">
        <v>2007</v>
      </c>
      <c r="D10" s="137">
        <v>1339</v>
      </c>
    </row>
    <row r="11" spans="1:4" s="15" customFormat="1" ht="13.5" customHeight="1">
      <c r="A11" s="2">
        <v>6</v>
      </c>
      <c r="B11" s="136" t="s">
        <v>123</v>
      </c>
      <c r="C11" s="2">
        <v>2007</v>
      </c>
      <c r="D11" s="137">
        <v>1339</v>
      </c>
    </row>
    <row r="12" spans="1:4" s="15" customFormat="1" ht="13.5" customHeight="1">
      <c r="A12" s="2">
        <v>7</v>
      </c>
      <c r="B12" s="136" t="s">
        <v>124</v>
      </c>
      <c r="C12" s="2">
        <v>2007</v>
      </c>
      <c r="D12" s="137">
        <v>838.99</v>
      </c>
    </row>
    <row r="13" spans="1:4" s="15" customFormat="1" ht="13.5" customHeight="1">
      <c r="A13" s="2">
        <v>8</v>
      </c>
      <c r="B13" s="136" t="s">
        <v>125</v>
      </c>
      <c r="C13" s="2">
        <v>2007</v>
      </c>
      <c r="D13" s="137">
        <v>2867</v>
      </c>
    </row>
    <row r="14" spans="1:4" s="15" customFormat="1" ht="13.5" customHeight="1">
      <c r="A14" s="2">
        <v>9</v>
      </c>
      <c r="B14" s="136" t="s">
        <v>125</v>
      </c>
      <c r="C14" s="2">
        <v>2007</v>
      </c>
      <c r="D14" s="137">
        <v>2867</v>
      </c>
    </row>
    <row r="15" spans="1:4" s="15" customFormat="1" ht="13.5" customHeight="1">
      <c r="A15" s="2">
        <v>10</v>
      </c>
      <c r="B15" s="133" t="s">
        <v>125</v>
      </c>
      <c r="C15" s="134">
        <v>2007</v>
      </c>
      <c r="D15" s="135">
        <v>2257</v>
      </c>
    </row>
    <row r="16" spans="1:4" s="15" customFormat="1" ht="13.5" customHeight="1">
      <c r="A16" s="2">
        <v>11</v>
      </c>
      <c r="B16" s="133" t="s">
        <v>125</v>
      </c>
      <c r="C16" s="134">
        <v>2007</v>
      </c>
      <c r="D16" s="135">
        <v>2257</v>
      </c>
    </row>
    <row r="17" spans="1:4" s="15" customFormat="1" ht="13.5" customHeight="1">
      <c r="A17" s="2">
        <v>12</v>
      </c>
      <c r="B17" s="133" t="s">
        <v>125</v>
      </c>
      <c r="C17" s="134">
        <v>2007</v>
      </c>
      <c r="D17" s="135">
        <v>2257</v>
      </c>
    </row>
    <row r="18" spans="1:4" s="15" customFormat="1" ht="13.5" customHeight="1">
      <c r="A18" s="2">
        <v>13</v>
      </c>
      <c r="B18" s="133" t="s">
        <v>125</v>
      </c>
      <c r="C18" s="134">
        <v>2007</v>
      </c>
      <c r="D18" s="135">
        <v>2257</v>
      </c>
    </row>
    <row r="19" spans="1:4" s="15" customFormat="1" ht="13.5" customHeight="1">
      <c r="A19" s="2">
        <v>14</v>
      </c>
      <c r="B19" s="133" t="s">
        <v>125</v>
      </c>
      <c r="C19" s="134">
        <v>2007</v>
      </c>
      <c r="D19" s="135">
        <v>2257</v>
      </c>
    </row>
    <row r="20" spans="1:4" s="15" customFormat="1" ht="13.5" customHeight="1">
      <c r="A20" s="2">
        <v>15</v>
      </c>
      <c r="B20" s="136" t="s">
        <v>121</v>
      </c>
      <c r="C20" s="2">
        <v>2007</v>
      </c>
      <c r="D20" s="137">
        <v>16441.94</v>
      </c>
    </row>
    <row r="21" spans="1:4" s="15" customFormat="1" ht="13.5" customHeight="1">
      <c r="A21" s="2">
        <v>16</v>
      </c>
      <c r="B21" s="136" t="s">
        <v>121</v>
      </c>
      <c r="C21" s="2">
        <v>2007</v>
      </c>
      <c r="D21" s="137">
        <v>8541.22</v>
      </c>
    </row>
    <row r="22" spans="1:4" s="15" customFormat="1" ht="13.5" customHeight="1">
      <c r="A22" s="2">
        <v>17</v>
      </c>
      <c r="B22" s="136" t="s">
        <v>126</v>
      </c>
      <c r="C22" s="2">
        <v>2007</v>
      </c>
      <c r="D22" s="137">
        <v>1547</v>
      </c>
    </row>
    <row r="23" spans="1:4" s="15" customFormat="1" ht="13.5" customHeight="1">
      <c r="A23" s="2">
        <v>18</v>
      </c>
      <c r="B23" s="133" t="s">
        <v>120</v>
      </c>
      <c r="C23" s="134">
        <v>2008</v>
      </c>
      <c r="D23" s="135">
        <v>1129</v>
      </c>
    </row>
    <row r="24" spans="1:4" s="15" customFormat="1" ht="13.5" customHeight="1">
      <c r="A24" s="2">
        <v>19</v>
      </c>
      <c r="B24" s="133" t="s">
        <v>120</v>
      </c>
      <c r="C24" s="134">
        <v>2008</v>
      </c>
      <c r="D24" s="135">
        <v>1220</v>
      </c>
    </row>
    <row r="25" spans="1:4" s="15" customFormat="1" ht="13.5" customHeight="1">
      <c r="A25" s="2">
        <v>20</v>
      </c>
      <c r="B25" s="133" t="s">
        <v>120</v>
      </c>
      <c r="C25" s="134">
        <v>2008</v>
      </c>
      <c r="D25" s="135">
        <v>888.16</v>
      </c>
    </row>
    <row r="26" spans="1:4" s="15" customFormat="1" ht="13.5" customHeight="1">
      <c r="A26" s="2">
        <v>21</v>
      </c>
      <c r="B26" s="133" t="s">
        <v>127</v>
      </c>
      <c r="C26" s="134">
        <v>2008</v>
      </c>
      <c r="D26" s="135">
        <v>1399</v>
      </c>
    </row>
    <row r="27" spans="1:4" s="15" customFormat="1" ht="13.5" customHeight="1">
      <c r="A27" s="2">
        <v>22</v>
      </c>
      <c r="B27" s="133" t="s">
        <v>120</v>
      </c>
      <c r="C27" s="134">
        <v>2008</v>
      </c>
      <c r="D27" s="135">
        <v>1622.6</v>
      </c>
    </row>
    <row r="28" spans="1:4" s="15" customFormat="1" ht="13.5" customHeight="1">
      <c r="A28" s="2">
        <v>23</v>
      </c>
      <c r="B28" s="133" t="s">
        <v>120</v>
      </c>
      <c r="C28" s="134">
        <v>2008</v>
      </c>
      <c r="D28" s="135">
        <v>1923.94</v>
      </c>
    </row>
    <row r="29" spans="1:4" s="15" customFormat="1" ht="13.5" customHeight="1">
      <c r="A29" s="2">
        <v>24</v>
      </c>
      <c r="B29" s="133" t="s">
        <v>128</v>
      </c>
      <c r="C29" s="134">
        <v>2008</v>
      </c>
      <c r="D29" s="135">
        <v>4440.8</v>
      </c>
    </row>
    <row r="30" spans="1:4" s="15" customFormat="1" ht="13.5" customHeight="1">
      <c r="A30" s="2">
        <v>25</v>
      </c>
      <c r="B30" s="133" t="s">
        <v>129</v>
      </c>
      <c r="C30" s="134">
        <v>2008</v>
      </c>
      <c r="D30" s="135">
        <v>1502.61</v>
      </c>
    </row>
    <row r="31" spans="1:4" s="15" customFormat="1" ht="13.5" customHeight="1">
      <c r="A31" s="2">
        <v>26</v>
      </c>
      <c r="B31" s="133" t="s">
        <v>120</v>
      </c>
      <c r="C31" s="134">
        <v>2008</v>
      </c>
      <c r="D31" s="135">
        <v>1339</v>
      </c>
    </row>
    <row r="32" spans="1:4" s="15" customFormat="1" ht="13.5" customHeight="1">
      <c r="A32" s="2">
        <v>27</v>
      </c>
      <c r="B32" s="133" t="s">
        <v>120</v>
      </c>
      <c r="C32" s="134">
        <v>2009</v>
      </c>
      <c r="D32" s="135">
        <v>1289</v>
      </c>
    </row>
    <row r="33" spans="1:4" s="15" customFormat="1" ht="13.5" customHeight="1">
      <c r="A33" s="2">
        <v>28</v>
      </c>
      <c r="B33" s="133" t="s">
        <v>130</v>
      </c>
      <c r="C33" s="134">
        <v>2009</v>
      </c>
      <c r="D33" s="135">
        <v>2729.36</v>
      </c>
    </row>
    <row r="34" spans="1:4" s="15" customFormat="1" ht="13.5" customHeight="1">
      <c r="A34" s="2">
        <v>29</v>
      </c>
      <c r="B34" s="133" t="s">
        <v>131</v>
      </c>
      <c r="C34" s="134">
        <v>2009</v>
      </c>
      <c r="D34" s="135">
        <v>3170.47</v>
      </c>
    </row>
    <row r="35" spans="1:4" s="15" customFormat="1" ht="13.5" customHeight="1">
      <c r="A35" s="2">
        <v>30</v>
      </c>
      <c r="B35" s="133" t="s">
        <v>131</v>
      </c>
      <c r="C35" s="134">
        <v>2009</v>
      </c>
      <c r="D35" s="135">
        <v>3170.47</v>
      </c>
    </row>
    <row r="36" spans="1:4" s="15" customFormat="1" ht="13.5" customHeight="1">
      <c r="A36" s="2">
        <v>31</v>
      </c>
      <c r="B36" s="133" t="s">
        <v>131</v>
      </c>
      <c r="C36" s="134">
        <v>2009</v>
      </c>
      <c r="D36" s="135">
        <v>3170.48</v>
      </c>
    </row>
    <row r="37" spans="1:4" s="15" customFormat="1" ht="13.5" customHeight="1">
      <c r="A37" s="2">
        <v>32</v>
      </c>
      <c r="B37" s="133" t="s">
        <v>131</v>
      </c>
      <c r="C37" s="134">
        <v>2009</v>
      </c>
      <c r="D37" s="135">
        <v>3170.48</v>
      </c>
    </row>
    <row r="38" spans="1:4" s="15" customFormat="1" ht="13.5" customHeight="1">
      <c r="A38" s="2">
        <v>33</v>
      </c>
      <c r="B38" s="133" t="s">
        <v>132</v>
      </c>
      <c r="C38" s="134">
        <v>2009</v>
      </c>
      <c r="D38" s="135">
        <v>3164.19</v>
      </c>
    </row>
    <row r="39" spans="1:4" s="15" customFormat="1" ht="13.5" customHeight="1">
      <c r="A39" s="2">
        <v>34</v>
      </c>
      <c r="B39" s="136" t="s">
        <v>130</v>
      </c>
      <c r="C39" s="2">
        <v>2009</v>
      </c>
      <c r="D39" s="137">
        <v>3059.98</v>
      </c>
    </row>
    <row r="40" spans="1:4" s="15" customFormat="1" ht="13.5" customHeight="1">
      <c r="A40" s="2">
        <v>35</v>
      </c>
      <c r="B40" s="136" t="s">
        <v>120</v>
      </c>
      <c r="C40" s="2">
        <v>2009</v>
      </c>
      <c r="D40" s="137">
        <v>474.7</v>
      </c>
    </row>
    <row r="41" spans="1:4" s="15" customFormat="1" ht="13.5" customHeight="1">
      <c r="A41" s="2">
        <v>36</v>
      </c>
      <c r="B41" s="136" t="s">
        <v>120</v>
      </c>
      <c r="C41" s="2">
        <v>2009</v>
      </c>
      <c r="D41" s="137">
        <v>435</v>
      </c>
    </row>
    <row r="42" spans="1:4" s="15" customFormat="1" ht="13.5" customHeight="1">
      <c r="A42" s="2">
        <v>37</v>
      </c>
      <c r="B42" s="136" t="s">
        <v>120</v>
      </c>
      <c r="C42" s="2">
        <v>2009</v>
      </c>
      <c r="D42" s="137">
        <v>399</v>
      </c>
    </row>
    <row r="43" spans="1:4" s="15" customFormat="1" ht="13.5" customHeight="1">
      <c r="A43" s="2">
        <v>38</v>
      </c>
      <c r="B43" s="136" t="s">
        <v>133</v>
      </c>
      <c r="C43" s="2">
        <v>2009</v>
      </c>
      <c r="D43" s="137">
        <v>128100</v>
      </c>
    </row>
    <row r="44" spans="1:4" s="15" customFormat="1" ht="13.5" customHeight="1">
      <c r="A44" s="2">
        <v>39</v>
      </c>
      <c r="B44" s="136" t="s">
        <v>134</v>
      </c>
      <c r="C44" s="2">
        <v>2010</v>
      </c>
      <c r="D44" s="137">
        <v>80077.85</v>
      </c>
    </row>
    <row r="45" spans="1:4" s="15" customFormat="1" ht="13.5" customHeight="1">
      <c r="A45" s="2">
        <v>40</v>
      </c>
      <c r="B45" s="136" t="s">
        <v>121</v>
      </c>
      <c r="C45" s="2">
        <v>2010</v>
      </c>
      <c r="D45" s="137">
        <v>3501.61</v>
      </c>
    </row>
    <row r="46" spans="1:4" s="15" customFormat="1" ht="13.5" customHeight="1">
      <c r="A46" s="2">
        <v>41</v>
      </c>
      <c r="B46" s="136" t="s">
        <v>121</v>
      </c>
      <c r="C46" s="2">
        <v>2010</v>
      </c>
      <c r="D46" s="137">
        <v>3501.61</v>
      </c>
    </row>
    <row r="47" spans="1:4" s="15" customFormat="1" ht="13.5" customHeight="1">
      <c r="A47" s="2">
        <v>42</v>
      </c>
      <c r="B47" s="136" t="s">
        <v>135</v>
      </c>
      <c r="C47" s="2">
        <v>2010</v>
      </c>
      <c r="D47" s="137">
        <v>1891</v>
      </c>
    </row>
    <row r="48" spans="1:4" s="15" customFormat="1" ht="13.5" customHeight="1">
      <c r="A48" s="2">
        <v>43</v>
      </c>
      <c r="B48" s="136" t="s">
        <v>136</v>
      </c>
      <c r="C48" s="2">
        <v>2010</v>
      </c>
      <c r="D48" s="137">
        <v>2867</v>
      </c>
    </row>
    <row r="49" spans="1:4" s="15" customFormat="1" ht="13.5" customHeight="1">
      <c r="A49" s="2">
        <v>44</v>
      </c>
      <c r="B49" s="136" t="s">
        <v>121</v>
      </c>
      <c r="C49" s="2">
        <v>2010</v>
      </c>
      <c r="D49" s="137">
        <v>2990</v>
      </c>
    </row>
    <row r="50" spans="1:4" s="15" customFormat="1" ht="13.5" customHeight="1">
      <c r="A50" s="2">
        <v>45</v>
      </c>
      <c r="B50" s="136" t="s">
        <v>137</v>
      </c>
      <c r="C50" s="2">
        <v>2010</v>
      </c>
      <c r="D50" s="137">
        <v>1330.36</v>
      </c>
    </row>
    <row r="51" spans="1:4" s="15" customFormat="1" ht="13.5" customHeight="1">
      <c r="A51" s="2">
        <v>46</v>
      </c>
      <c r="B51" s="136" t="s">
        <v>138</v>
      </c>
      <c r="C51" s="2">
        <v>2010</v>
      </c>
      <c r="D51" s="137">
        <v>3233</v>
      </c>
    </row>
    <row r="52" spans="1:4" s="15" customFormat="1" ht="13.5" customHeight="1">
      <c r="A52" s="2">
        <v>47</v>
      </c>
      <c r="B52" s="136" t="s">
        <v>138</v>
      </c>
      <c r="C52" s="2">
        <v>2010</v>
      </c>
      <c r="D52" s="137">
        <v>3233</v>
      </c>
    </row>
    <row r="53" spans="1:4" s="15" customFormat="1" ht="13.5" customHeight="1">
      <c r="A53" s="2">
        <v>48</v>
      </c>
      <c r="B53" s="136" t="s">
        <v>139</v>
      </c>
      <c r="C53" s="2">
        <v>2011</v>
      </c>
      <c r="D53" s="137">
        <v>3419.4</v>
      </c>
    </row>
    <row r="54" spans="1:4" s="15" customFormat="1" ht="13.5" customHeight="1">
      <c r="A54" s="2">
        <v>49</v>
      </c>
      <c r="B54" s="136" t="s">
        <v>140</v>
      </c>
      <c r="C54" s="2">
        <v>2011</v>
      </c>
      <c r="D54" s="137">
        <v>2312.41</v>
      </c>
    </row>
    <row r="55" spans="1:4" s="15" customFormat="1" ht="13.5" customHeight="1">
      <c r="A55" s="2">
        <v>50</v>
      </c>
      <c r="B55" s="136" t="s">
        <v>121</v>
      </c>
      <c r="C55" s="2">
        <v>2011</v>
      </c>
      <c r="D55" s="137">
        <v>2598.99</v>
      </c>
    </row>
    <row r="56" spans="1:4" s="15" customFormat="1" ht="10.5" customHeight="1">
      <c r="A56" s="2">
        <v>51</v>
      </c>
      <c r="B56" s="136" t="s">
        <v>141</v>
      </c>
      <c r="C56" s="2">
        <v>2010</v>
      </c>
      <c r="D56" s="137">
        <v>5002</v>
      </c>
    </row>
    <row r="57" spans="1:4" s="15" customFormat="1" ht="12.75">
      <c r="A57" s="2">
        <v>52</v>
      </c>
      <c r="B57" s="136" t="s">
        <v>121</v>
      </c>
      <c r="C57" s="2">
        <v>2010</v>
      </c>
      <c r="D57" s="137">
        <v>4000</v>
      </c>
    </row>
    <row r="58" spans="1:4" s="15" customFormat="1" ht="12.75">
      <c r="A58" s="2">
        <v>53</v>
      </c>
      <c r="B58" s="136" t="s">
        <v>121</v>
      </c>
      <c r="C58" s="2">
        <v>2010</v>
      </c>
      <c r="D58" s="137">
        <v>4000</v>
      </c>
    </row>
    <row r="59" spans="1:4" s="15" customFormat="1" ht="12.75">
      <c r="A59" s="2">
        <v>54</v>
      </c>
      <c r="B59" s="136" t="s">
        <v>121</v>
      </c>
      <c r="C59" s="2">
        <v>2010</v>
      </c>
      <c r="D59" s="137">
        <v>4000</v>
      </c>
    </row>
    <row r="60" spans="1:4" s="15" customFormat="1" ht="12.75">
      <c r="A60" s="2">
        <v>55</v>
      </c>
      <c r="B60" s="136" t="s">
        <v>121</v>
      </c>
      <c r="C60" s="2">
        <v>2010</v>
      </c>
      <c r="D60" s="137">
        <v>3931.99</v>
      </c>
    </row>
    <row r="61" spans="1:4" s="15" customFormat="1" ht="12.75">
      <c r="A61" s="2">
        <v>56</v>
      </c>
      <c r="B61" s="136" t="s">
        <v>142</v>
      </c>
      <c r="C61" s="2">
        <v>2010</v>
      </c>
      <c r="D61" s="137">
        <v>2562</v>
      </c>
    </row>
    <row r="62" spans="1:4" s="15" customFormat="1" ht="12.75">
      <c r="A62" s="2">
        <v>57</v>
      </c>
      <c r="B62" s="136" t="s">
        <v>142</v>
      </c>
      <c r="C62" s="2">
        <v>2010</v>
      </c>
      <c r="D62" s="137">
        <v>2562</v>
      </c>
    </row>
    <row r="63" spans="1:4" s="15" customFormat="1" ht="12.75">
      <c r="A63" s="2"/>
      <c r="B63" s="20" t="s">
        <v>0</v>
      </c>
      <c r="C63" s="2"/>
      <c r="D63" s="64">
        <f>SUM(D6:D62)</f>
        <v>373445.7299999999</v>
      </c>
    </row>
    <row r="64" spans="1:4" ht="13.5" customHeight="1">
      <c r="A64" s="378" t="s">
        <v>525</v>
      </c>
      <c r="B64" s="378"/>
      <c r="C64" s="378"/>
      <c r="D64" s="378"/>
    </row>
    <row r="65" spans="1:4" s="19" customFormat="1" ht="12.75">
      <c r="A65" s="2">
        <v>1</v>
      </c>
      <c r="B65" s="136" t="s">
        <v>158</v>
      </c>
      <c r="C65" s="2">
        <v>2008</v>
      </c>
      <c r="D65" s="149">
        <v>1070</v>
      </c>
    </row>
    <row r="66" spans="1:4" s="19" customFormat="1" ht="12.75">
      <c r="A66" s="2">
        <v>2</v>
      </c>
      <c r="B66" s="42" t="s">
        <v>159</v>
      </c>
      <c r="C66" s="2">
        <v>2009</v>
      </c>
      <c r="D66" s="150">
        <v>569</v>
      </c>
    </row>
    <row r="67" spans="1:4" s="19" customFormat="1" ht="12.75">
      <c r="A67" s="2">
        <v>3</v>
      </c>
      <c r="B67" s="42" t="s">
        <v>160</v>
      </c>
      <c r="C67" s="2">
        <v>2009</v>
      </c>
      <c r="D67" s="150">
        <v>440</v>
      </c>
    </row>
    <row r="68" spans="1:4" s="19" customFormat="1" ht="12.75">
      <c r="A68" s="2">
        <v>4</v>
      </c>
      <c r="B68" s="42" t="s">
        <v>161</v>
      </c>
      <c r="C68" s="2">
        <v>2009</v>
      </c>
      <c r="D68" s="150">
        <v>7749</v>
      </c>
    </row>
    <row r="69" spans="1:4" s="19" customFormat="1" ht="12.75">
      <c r="A69" s="2">
        <v>5</v>
      </c>
      <c r="B69" s="42" t="s">
        <v>162</v>
      </c>
      <c r="C69" s="2">
        <v>2010</v>
      </c>
      <c r="D69" s="150">
        <v>3782</v>
      </c>
    </row>
    <row r="70" spans="1:4" s="19" customFormat="1" ht="12.75">
      <c r="A70" s="2">
        <v>6</v>
      </c>
      <c r="B70" s="42" t="s">
        <v>163</v>
      </c>
      <c r="C70" s="2">
        <v>2010</v>
      </c>
      <c r="D70" s="150">
        <v>2909.7</v>
      </c>
    </row>
    <row r="71" spans="1:4" s="19" customFormat="1" ht="12.75">
      <c r="A71" s="2">
        <v>7</v>
      </c>
      <c r="B71" s="42" t="s">
        <v>164</v>
      </c>
      <c r="C71" s="2">
        <v>2010</v>
      </c>
      <c r="D71" s="150">
        <v>254.98</v>
      </c>
    </row>
    <row r="72" spans="1:4" s="19" customFormat="1" ht="12.75">
      <c r="A72" s="2">
        <v>8</v>
      </c>
      <c r="B72" s="42" t="s">
        <v>165</v>
      </c>
      <c r="C72" s="2">
        <v>2010</v>
      </c>
      <c r="D72" s="150">
        <v>121.99</v>
      </c>
    </row>
    <row r="73" spans="1:4" s="19" customFormat="1" ht="12.75">
      <c r="A73" s="2">
        <v>9</v>
      </c>
      <c r="B73" s="42" t="s">
        <v>166</v>
      </c>
      <c r="C73" s="2">
        <v>2010</v>
      </c>
      <c r="D73" s="150">
        <v>1218.78</v>
      </c>
    </row>
    <row r="74" spans="1:4" s="19" customFormat="1" ht="13.5" customHeight="1">
      <c r="A74" s="2"/>
      <c r="B74" s="20" t="s">
        <v>0</v>
      </c>
      <c r="C74" s="2"/>
      <c r="D74" s="46">
        <f>SUM(D65:D73)</f>
        <v>18115.45</v>
      </c>
    </row>
    <row r="75" spans="1:4" s="19" customFormat="1" ht="13.5" customHeight="1">
      <c r="A75" s="378" t="s">
        <v>177</v>
      </c>
      <c r="B75" s="378"/>
      <c r="C75" s="378"/>
      <c r="D75" s="378"/>
    </row>
    <row r="76" spans="1:4" s="19" customFormat="1" ht="13.5" customHeight="1">
      <c r="A76" s="65">
        <v>1</v>
      </c>
      <c r="B76" s="1" t="s">
        <v>179</v>
      </c>
      <c r="C76" s="1"/>
      <c r="D76" s="32"/>
    </row>
    <row r="77" spans="1:4" s="19" customFormat="1" ht="13.5" customHeight="1">
      <c r="A77" s="65"/>
      <c r="B77" s="1" t="s">
        <v>180</v>
      </c>
      <c r="C77" s="2">
        <v>2010</v>
      </c>
      <c r="D77" s="55">
        <v>2238.7</v>
      </c>
    </row>
    <row r="78" spans="1:4" s="19" customFormat="1" ht="13.5" customHeight="1">
      <c r="A78" s="65"/>
      <c r="B78" s="1" t="s">
        <v>181</v>
      </c>
      <c r="C78" s="2">
        <v>2010</v>
      </c>
      <c r="D78" s="55">
        <v>14995.02</v>
      </c>
    </row>
    <row r="79" spans="1:4" s="19" customFormat="1" ht="13.5" customHeight="1">
      <c r="A79" s="65">
        <v>2</v>
      </c>
      <c r="B79" s="1" t="s">
        <v>182</v>
      </c>
      <c r="C79" s="2"/>
      <c r="D79" s="55"/>
    </row>
    <row r="80" spans="1:4" s="19" customFormat="1" ht="13.5" customHeight="1">
      <c r="A80" s="65"/>
      <c r="B80" s="1" t="s">
        <v>180</v>
      </c>
      <c r="C80" s="2">
        <v>2010</v>
      </c>
      <c r="D80" s="55">
        <v>2238.7</v>
      </c>
    </row>
    <row r="81" spans="1:4" s="19" customFormat="1" ht="13.5" customHeight="1">
      <c r="A81" s="65"/>
      <c r="B81" s="1" t="s">
        <v>181</v>
      </c>
      <c r="C81" s="2">
        <v>2010</v>
      </c>
      <c r="D81" s="55">
        <v>14995.02</v>
      </c>
    </row>
    <row r="82" spans="1:4" s="19" customFormat="1" ht="13.5" customHeight="1">
      <c r="A82" s="65">
        <v>3</v>
      </c>
      <c r="B82" s="1" t="s">
        <v>183</v>
      </c>
      <c r="C82" s="2">
        <v>2010</v>
      </c>
      <c r="D82" s="55">
        <v>5612</v>
      </c>
    </row>
    <row r="83" spans="1:4" s="19" customFormat="1" ht="17.25" customHeight="1">
      <c r="A83" s="65">
        <v>4</v>
      </c>
      <c r="B83" s="1" t="s">
        <v>184</v>
      </c>
      <c r="C83" s="2">
        <v>2011</v>
      </c>
      <c r="D83" s="55">
        <v>885.6</v>
      </c>
    </row>
    <row r="84" spans="1:4" s="19" customFormat="1" ht="17.25" customHeight="1">
      <c r="A84" s="65">
        <v>5</v>
      </c>
      <c r="B84" s="1" t="s">
        <v>185</v>
      </c>
      <c r="C84" s="2">
        <v>2010</v>
      </c>
      <c r="D84" s="55">
        <v>9956.42</v>
      </c>
    </row>
    <row r="85" spans="1:4" s="19" customFormat="1" ht="17.25" customHeight="1">
      <c r="A85" s="65">
        <v>6</v>
      </c>
      <c r="B85" s="1" t="s">
        <v>186</v>
      </c>
      <c r="C85" s="2">
        <v>2010</v>
      </c>
      <c r="D85" s="55">
        <v>8064</v>
      </c>
    </row>
    <row r="86" spans="1:4" s="19" customFormat="1" ht="13.5" customHeight="1">
      <c r="A86" s="31"/>
      <c r="B86" s="402" t="s">
        <v>0</v>
      </c>
      <c r="C86" s="403"/>
      <c r="D86" s="46">
        <f>SUM(D76:D85)</f>
        <v>58985.46</v>
      </c>
    </row>
    <row r="87" spans="1:4" s="19" customFormat="1" ht="13.5" customHeight="1">
      <c r="A87" s="381" t="s">
        <v>202</v>
      </c>
      <c r="B87" s="382"/>
      <c r="C87" s="382"/>
      <c r="D87" s="383"/>
    </row>
    <row r="88" spans="1:4" s="19" customFormat="1" ht="13.5" customHeight="1">
      <c r="A88" s="2">
        <v>1</v>
      </c>
      <c r="B88" s="159" t="s">
        <v>227</v>
      </c>
      <c r="C88" s="2">
        <v>2008</v>
      </c>
      <c r="D88" s="151">
        <v>77564.68</v>
      </c>
    </row>
    <row r="89" spans="1:4" s="19" customFormat="1" ht="13.5" customHeight="1">
      <c r="A89" s="2">
        <v>2</v>
      </c>
      <c r="B89" s="159" t="s">
        <v>228</v>
      </c>
      <c r="C89" s="2">
        <v>2010</v>
      </c>
      <c r="D89" s="151">
        <v>2238.7</v>
      </c>
    </row>
    <row r="90" spans="1:4" s="19" customFormat="1" ht="13.5" customHeight="1">
      <c r="A90" s="2">
        <v>3</v>
      </c>
      <c r="B90" s="159" t="s">
        <v>118</v>
      </c>
      <c r="C90" s="2">
        <v>2010</v>
      </c>
      <c r="D90" s="160">
        <v>29644</v>
      </c>
    </row>
    <row r="91" spans="1:4" s="15" customFormat="1" ht="12.75">
      <c r="A91" s="374" t="s">
        <v>0</v>
      </c>
      <c r="B91" s="374" t="s">
        <v>5</v>
      </c>
      <c r="C91" s="2"/>
      <c r="D91" s="46">
        <f>SUM(D88:D90)</f>
        <v>109447.37999999999</v>
      </c>
    </row>
    <row r="92" spans="1:4" s="19" customFormat="1" ht="13.5" customHeight="1">
      <c r="A92" s="381" t="s">
        <v>531</v>
      </c>
      <c r="B92" s="382"/>
      <c r="C92" s="382"/>
      <c r="D92" s="383"/>
    </row>
    <row r="93" spans="1:4" s="19" customFormat="1" ht="27" customHeight="1">
      <c r="A93" s="146">
        <v>1</v>
      </c>
      <c r="B93" s="1" t="s">
        <v>557</v>
      </c>
      <c r="C93" s="2">
        <v>2006</v>
      </c>
      <c r="D93" s="151">
        <v>73673.27</v>
      </c>
    </row>
    <row r="94" spans="1:4" s="19" customFormat="1" ht="27" customHeight="1">
      <c r="A94" s="146">
        <v>2</v>
      </c>
      <c r="B94" s="1" t="s">
        <v>558</v>
      </c>
      <c r="C94" s="2">
        <v>2006</v>
      </c>
      <c r="D94" s="151">
        <f>14729.23+3160</f>
        <v>17889.23</v>
      </c>
    </row>
    <row r="95" spans="1:4" s="19" customFormat="1" ht="13.5" customHeight="1">
      <c r="A95" s="374" t="s">
        <v>0</v>
      </c>
      <c r="B95" s="374" t="s">
        <v>5</v>
      </c>
      <c r="C95" s="2"/>
      <c r="D95" s="46">
        <f>SUM(D92:D94)</f>
        <v>91562.5</v>
      </c>
    </row>
    <row r="96" spans="1:4" s="15" customFormat="1" ht="12.75" customHeight="1">
      <c r="A96" s="378" t="s">
        <v>239</v>
      </c>
      <c r="B96" s="378"/>
      <c r="C96" s="378"/>
      <c r="D96" s="378"/>
    </row>
    <row r="97" spans="1:4" s="15" customFormat="1" ht="12.75">
      <c r="A97" s="2">
        <v>1</v>
      </c>
      <c r="B97" s="1" t="s">
        <v>245</v>
      </c>
      <c r="C97" s="2">
        <v>2008</v>
      </c>
      <c r="D97" s="151">
        <v>2487.6</v>
      </c>
    </row>
    <row r="98" spans="1:4" s="15" customFormat="1" ht="12.75">
      <c r="A98" s="2">
        <v>2</v>
      </c>
      <c r="B98" s="1" t="s">
        <v>246</v>
      </c>
      <c r="C98" s="2">
        <v>2008</v>
      </c>
      <c r="D98" s="151">
        <v>3000</v>
      </c>
    </row>
    <row r="99" spans="1:4" s="15" customFormat="1" ht="12.75">
      <c r="A99" s="2">
        <v>3</v>
      </c>
      <c r="B99" s="1" t="s">
        <v>247</v>
      </c>
      <c r="C99" s="2">
        <v>2008</v>
      </c>
      <c r="D99" s="151">
        <v>2440</v>
      </c>
    </row>
    <row r="100" spans="1:4" s="15" customFormat="1" ht="12.75">
      <c r="A100" s="2">
        <v>4</v>
      </c>
      <c r="B100" s="42" t="s">
        <v>248</v>
      </c>
      <c r="C100" s="153">
        <v>2011</v>
      </c>
      <c r="D100" s="152">
        <v>2899.11</v>
      </c>
    </row>
    <row r="101" spans="1:4" ht="12.75">
      <c r="A101" s="2"/>
      <c r="B101" s="374" t="s">
        <v>24</v>
      </c>
      <c r="C101" s="374"/>
      <c r="D101" s="64">
        <f>SUM(D97:D100)</f>
        <v>10826.710000000001</v>
      </c>
    </row>
    <row r="102" spans="1:4" ht="12.75">
      <c r="A102" s="378" t="s">
        <v>258</v>
      </c>
      <c r="B102" s="378"/>
      <c r="C102" s="378"/>
      <c r="D102" s="378"/>
    </row>
    <row r="103" spans="1:4" ht="12.75">
      <c r="A103" s="2">
        <v>1</v>
      </c>
      <c r="B103" s="167" t="s">
        <v>286</v>
      </c>
      <c r="C103" s="168">
        <v>2010</v>
      </c>
      <c r="D103" s="169">
        <v>1100</v>
      </c>
    </row>
    <row r="104" spans="1:4" ht="12.75">
      <c r="A104" s="2">
        <v>3</v>
      </c>
      <c r="B104" s="170" t="s">
        <v>287</v>
      </c>
      <c r="C104" s="168">
        <v>2009</v>
      </c>
      <c r="D104" s="171">
        <v>998.01</v>
      </c>
    </row>
    <row r="105" spans="1:4" ht="12.75">
      <c r="A105" s="2">
        <v>4</v>
      </c>
      <c r="B105" s="42" t="s">
        <v>288</v>
      </c>
      <c r="C105" s="50">
        <v>2009</v>
      </c>
      <c r="D105" s="171">
        <v>5064.99</v>
      </c>
    </row>
    <row r="106" spans="1:4" ht="12.75">
      <c r="A106" s="2">
        <v>5</v>
      </c>
      <c r="B106" s="172" t="s">
        <v>121</v>
      </c>
      <c r="C106" s="173">
        <v>2009</v>
      </c>
      <c r="D106" s="171">
        <v>3950.01</v>
      </c>
    </row>
    <row r="107" spans="1:4" ht="12.75">
      <c r="A107" s="2">
        <v>6</v>
      </c>
      <c r="B107" s="172" t="s">
        <v>289</v>
      </c>
      <c r="C107" s="173">
        <v>2010</v>
      </c>
      <c r="D107" s="174">
        <v>6000</v>
      </c>
    </row>
    <row r="108" spans="1:4" ht="12.75">
      <c r="A108" s="2">
        <v>7</v>
      </c>
      <c r="B108" s="42" t="s">
        <v>290</v>
      </c>
      <c r="C108" s="50">
        <v>2009</v>
      </c>
      <c r="D108" s="171">
        <v>4699.44</v>
      </c>
    </row>
    <row r="109" spans="1:4" s="21" customFormat="1" ht="12.75">
      <c r="A109" s="2"/>
      <c r="B109" s="20" t="s">
        <v>0</v>
      </c>
      <c r="C109" s="2"/>
      <c r="D109" s="46">
        <f>SUM(D103:D108)</f>
        <v>21812.45</v>
      </c>
    </row>
    <row r="110" spans="1:4" s="6" customFormat="1" ht="12.75">
      <c r="A110" s="378" t="s">
        <v>342</v>
      </c>
      <c r="B110" s="378"/>
      <c r="C110" s="378"/>
      <c r="D110" s="378"/>
    </row>
    <row r="111" spans="1:4" ht="12.75">
      <c r="A111" s="2">
        <v>1</v>
      </c>
      <c r="B111" s="30" t="s">
        <v>353</v>
      </c>
      <c r="C111" s="139">
        <v>2008</v>
      </c>
      <c r="D111" s="188">
        <v>8320</v>
      </c>
    </row>
    <row r="112" spans="1:6" s="6" customFormat="1" ht="12.75">
      <c r="A112" s="397" t="s">
        <v>0</v>
      </c>
      <c r="B112" s="397"/>
      <c r="C112" s="36"/>
      <c r="D112" s="63">
        <f>SUM(D111:D111)</f>
        <v>8320</v>
      </c>
      <c r="F112" s="16"/>
    </row>
    <row r="113" spans="1:6" s="6" customFormat="1" ht="12.75">
      <c r="A113" s="378" t="s">
        <v>363</v>
      </c>
      <c r="B113" s="378"/>
      <c r="C113" s="378"/>
      <c r="D113" s="378"/>
      <c r="F113" s="16"/>
    </row>
    <row r="114" spans="1:6" s="6" customFormat="1" ht="12.75">
      <c r="A114" s="2">
        <v>1</v>
      </c>
      <c r="B114" s="193" t="s">
        <v>130</v>
      </c>
      <c r="C114" s="190">
        <v>2007</v>
      </c>
      <c r="D114" s="192">
        <v>2066.83</v>
      </c>
      <c r="F114" s="16"/>
    </row>
    <row r="115" spans="1:4" s="6" customFormat="1" ht="12.75">
      <c r="A115" s="2">
        <v>2</v>
      </c>
      <c r="B115" s="189" t="s">
        <v>130</v>
      </c>
      <c r="C115" s="191">
        <v>2009</v>
      </c>
      <c r="D115" s="192">
        <v>1000</v>
      </c>
    </row>
    <row r="116" spans="1:4" s="6" customFormat="1" ht="12.75">
      <c r="A116" s="2">
        <v>3</v>
      </c>
      <c r="B116" s="189" t="s">
        <v>130</v>
      </c>
      <c r="C116" s="191">
        <v>2010</v>
      </c>
      <c r="D116" s="192">
        <v>1005</v>
      </c>
    </row>
    <row r="117" spans="1:4" s="15" customFormat="1" ht="12.75">
      <c r="A117" s="2"/>
      <c r="B117" s="20" t="s">
        <v>0</v>
      </c>
      <c r="C117" s="2"/>
      <c r="D117" s="46">
        <f>SUM(D114:D116)</f>
        <v>4071.83</v>
      </c>
    </row>
    <row r="118" spans="1:4" s="15" customFormat="1" ht="12.75">
      <c r="A118" s="378" t="s">
        <v>387</v>
      </c>
      <c r="B118" s="378"/>
      <c r="C118" s="378"/>
      <c r="D118" s="378"/>
    </row>
    <row r="119" spans="1:4" s="15" customFormat="1" ht="12.75">
      <c r="A119" s="2">
        <v>1</v>
      </c>
      <c r="B119" s="199" t="s">
        <v>393</v>
      </c>
      <c r="C119" s="65">
        <v>2007</v>
      </c>
      <c r="D119" s="200">
        <v>6832</v>
      </c>
    </row>
    <row r="120" spans="1:4" s="15" customFormat="1" ht="12.75">
      <c r="A120" s="2">
        <v>2</v>
      </c>
      <c r="B120" s="199" t="s">
        <v>121</v>
      </c>
      <c r="C120" s="65">
        <v>2007</v>
      </c>
      <c r="D120" s="200">
        <v>2873.18</v>
      </c>
    </row>
    <row r="121" spans="1:4" s="15" customFormat="1" ht="12.75">
      <c r="A121" s="2">
        <v>3</v>
      </c>
      <c r="B121" s="199" t="s">
        <v>394</v>
      </c>
      <c r="C121" s="65">
        <v>2008</v>
      </c>
      <c r="D121" s="201">
        <v>1850</v>
      </c>
    </row>
    <row r="122" spans="1:4" s="15" customFormat="1" ht="12.75">
      <c r="A122" s="2">
        <v>4</v>
      </c>
      <c r="B122" s="199" t="s">
        <v>121</v>
      </c>
      <c r="C122" s="65">
        <v>2008</v>
      </c>
      <c r="D122" s="201">
        <v>2899.91</v>
      </c>
    </row>
    <row r="123" spans="1:4" s="15" customFormat="1" ht="12.75">
      <c r="A123" s="2">
        <v>5</v>
      </c>
      <c r="B123" s="159" t="s">
        <v>121</v>
      </c>
      <c r="C123" s="2">
        <v>2009</v>
      </c>
      <c r="D123" s="202">
        <v>2960</v>
      </c>
    </row>
    <row r="124" spans="1:4" s="15" customFormat="1" ht="12.75">
      <c r="A124" s="2">
        <v>6</v>
      </c>
      <c r="B124" s="203" t="s">
        <v>121</v>
      </c>
      <c r="C124" s="50">
        <v>2009</v>
      </c>
      <c r="D124" s="202">
        <v>2790.14</v>
      </c>
    </row>
    <row r="125" spans="1:4" s="15" customFormat="1" ht="12.75">
      <c r="A125" s="2">
        <v>7</v>
      </c>
      <c r="B125" s="204" t="s">
        <v>121</v>
      </c>
      <c r="C125" s="14">
        <v>2009</v>
      </c>
      <c r="D125" s="205">
        <v>2676.89</v>
      </c>
    </row>
    <row r="126" spans="1:4" s="15" customFormat="1" ht="12.75">
      <c r="A126" s="2">
        <v>8</v>
      </c>
      <c r="B126" s="1" t="s">
        <v>121</v>
      </c>
      <c r="C126" s="2">
        <v>2010</v>
      </c>
      <c r="D126" s="152">
        <v>2296.04</v>
      </c>
    </row>
    <row r="127" spans="1:4" s="15" customFormat="1" ht="12.75">
      <c r="A127" s="2">
        <v>9</v>
      </c>
      <c r="B127" s="1" t="s">
        <v>121</v>
      </c>
      <c r="C127" s="2">
        <v>2011</v>
      </c>
      <c r="D127" s="152">
        <v>2700</v>
      </c>
    </row>
    <row r="128" spans="1:4" s="15" customFormat="1" ht="17.25" customHeight="1">
      <c r="A128" s="2"/>
      <c r="B128" s="20" t="s">
        <v>0</v>
      </c>
      <c r="C128" s="2"/>
      <c r="D128" s="62">
        <f>SUM(D119:D127)</f>
        <v>27878.16</v>
      </c>
    </row>
    <row r="129" spans="1:4" s="15" customFormat="1" ht="16.5" customHeight="1">
      <c r="A129" s="378" t="s">
        <v>398</v>
      </c>
      <c r="B129" s="378"/>
      <c r="C129" s="378"/>
      <c r="D129" s="378"/>
    </row>
    <row r="130" spans="1:4" s="15" customFormat="1" ht="12.75" customHeight="1">
      <c r="A130" s="2">
        <v>1</v>
      </c>
      <c r="B130" s="1" t="s">
        <v>410</v>
      </c>
      <c r="C130" s="2">
        <v>2007</v>
      </c>
      <c r="D130" s="151">
        <v>5978</v>
      </c>
    </row>
    <row r="131" spans="1:4" s="15" customFormat="1" ht="12.75" customHeight="1">
      <c r="A131" s="2">
        <v>2</v>
      </c>
      <c r="B131" s="1" t="s">
        <v>411</v>
      </c>
      <c r="C131" s="2">
        <v>2007</v>
      </c>
      <c r="D131" s="151">
        <v>28085.62</v>
      </c>
    </row>
    <row r="132" spans="1:4" s="15" customFormat="1" ht="12.75" customHeight="1">
      <c r="A132" s="2">
        <v>3</v>
      </c>
      <c r="B132" s="1" t="s">
        <v>412</v>
      </c>
      <c r="C132" s="2">
        <v>2007</v>
      </c>
      <c r="D132" s="151">
        <v>5612</v>
      </c>
    </row>
    <row r="133" spans="1:4" s="15" customFormat="1" ht="12.75" customHeight="1">
      <c r="A133" s="2">
        <v>4</v>
      </c>
      <c r="B133" s="1" t="s">
        <v>643</v>
      </c>
      <c r="C133" s="2">
        <v>2007</v>
      </c>
      <c r="D133" s="151">
        <f>1981.28*10</f>
        <v>19812.8</v>
      </c>
    </row>
    <row r="134" spans="1:4" s="15" customFormat="1" ht="12.75" customHeight="1">
      <c r="A134" s="2">
        <v>5</v>
      </c>
      <c r="B134" s="1" t="s">
        <v>411</v>
      </c>
      <c r="C134" s="2">
        <v>2007</v>
      </c>
      <c r="D134" s="151">
        <v>16811.6</v>
      </c>
    </row>
    <row r="135" spans="1:4" s="15" customFormat="1" ht="12.75" customHeight="1">
      <c r="A135" s="2">
        <v>6</v>
      </c>
      <c r="B135" s="1" t="s">
        <v>413</v>
      </c>
      <c r="C135" s="2">
        <v>2008</v>
      </c>
      <c r="D135" s="151">
        <v>3635.33</v>
      </c>
    </row>
    <row r="136" spans="1:4" s="15" customFormat="1" ht="12.75" customHeight="1">
      <c r="A136" s="2">
        <v>7</v>
      </c>
      <c r="B136" s="1" t="s">
        <v>414</v>
      </c>
      <c r="C136" s="156">
        <v>2008</v>
      </c>
      <c r="D136" s="151">
        <v>4817.32</v>
      </c>
    </row>
    <row r="137" spans="1:4" s="15" customFormat="1" ht="12.75" customHeight="1">
      <c r="A137" s="2">
        <v>8</v>
      </c>
      <c r="B137" s="1" t="s">
        <v>415</v>
      </c>
      <c r="C137" s="2">
        <v>2008</v>
      </c>
      <c r="D137" s="151">
        <v>29924.4</v>
      </c>
    </row>
    <row r="138" spans="1:4" s="15" customFormat="1" ht="12.75" customHeight="1">
      <c r="A138" s="2">
        <v>9</v>
      </c>
      <c r="B138" s="1" t="s">
        <v>644</v>
      </c>
      <c r="C138" s="2">
        <v>2008</v>
      </c>
      <c r="D138" s="151">
        <f>11712*2</f>
        <v>23424</v>
      </c>
    </row>
    <row r="139" spans="1:4" s="15" customFormat="1" ht="12.75" customHeight="1">
      <c r="A139" s="2">
        <v>10</v>
      </c>
      <c r="B139" s="1" t="s">
        <v>416</v>
      </c>
      <c r="C139" s="2">
        <v>2008</v>
      </c>
      <c r="D139" s="151">
        <v>3891.8</v>
      </c>
    </row>
    <row r="140" spans="1:4" s="15" customFormat="1" ht="12.75" customHeight="1">
      <c r="A140" s="2">
        <v>11</v>
      </c>
      <c r="B140" s="1" t="s">
        <v>416</v>
      </c>
      <c r="C140" s="2">
        <v>2008</v>
      </c>
      <c r="D140" s="151">
        <v>3556.3</v>
      </c>
    </row>
    <row r="141" spans="1:4" s="15" customFormat="1" ht="12.75" customHeight="1">
      <c r="A141" s="2">
        <v>12</v>
      </c>
      <c r="B141" s="1" t="s">
        <v>416</v>
      </c>
      <c r="C141" s="2">
        <v>2008</v>
      </c>
      <c r="D141" s="151">
        <v>3556.3</v>
      </c>
    </row>
    <row r="142" spans="1:4" s="15" customFormat="1" ht="12.75" customHeight="1">
      <c r="A142" s="2">
        <v>13</v>
      </c>
      <c r="B142" s="1" t="s">
        <v>645</v>
      </c>
      <c r="C142" s="2">
        <v>2008</v>
      </c>
      <c r="D142" s="151">
        <f>3307.54*10</f>
        <v>33075.4</v>
      </c>
    </row>
    <row r="143" spans="1:4" s="15" customFormat="1" ht="12.75" customHeight="1">
      <c r="A143" s="2">
        <v>14</v>
      </c>
      <c r="B143" s="1" t="s">
        <v>646</v>
      </c>
      <c r="C143" s="2">
        <v>2008</v>
      </c>
      <c r="D143" s="151">
        <v>14543.62</v>
      </c>
    </row>
    <row r="144" spans="1:4" s="15" customFormat="1" ht="12.75" customHeight="1">
      <c r="A144" s="2">
        <v>15</v>
      </c>
      <c r="B144" s="1" t="s">
        <v>130</v>
      </c>
      <c r="C144" s="2">
        <v>2008</v>
      </c>
      <c r="D144" s="151">
        <v>2350.94</v>
      </c>
    </row>
    <row r="145" spans="1:4" s="15" customFormat="1" ht="12.75" customHeight="1">
      <c r="A145" s="2">
        <v>16</v>
      </c>
      <c r="B145" s="1" t="s">
        <v>130</v>
      </c>
      <c r="C145" s="2">
        <v>2008</v>
      </c>
      <c r="D145" s="151">
        <v>3447.62</v>
      </c>
    </row>
    <row r="146" spans="1:4" s="15" customFormat="1" ht="12.75" customHeight="1">
      <c r="A146" s="2">
        <v>17</v>
      </c>
      <c r="B146" s="1" t="s">
        <v>130</v>
      </c>
      <c r="C146" s="2">
        <v>2008</v>
      </c>
      <c r="D146" s="151">
        <v>2587.62</v>
      </c>
    </row>
    <row r="147" spans="1:4" s="15" customFormat="1" ht="12.75" customHeight="1">
      <c r="A147" s="2">
        <v>18</v>
      </c>
      <c r="B147" s="1" t="s">
        <v>417</v>
      </c>
      <c r="C147" s="2">
        <v>2009</v>
      </c>
      <c r="D147" s="151">
        <v>6710</v>
      </c>
    </row>
    <row r="148" spans="1:4" s="15" customFormat="1" ht="12.75" customHeight="1">
      <c r="A148" s="2">
        <v>19</v>
      </c>
      <c r="B148" s="1" t="s">
        <v>130</v>
      </c>
      <c r="C148" s="2">
        <v>2009</v>
      </c>
      <c r="D148" s="151">
        <v>7259</v>
      </c>
    </row>
    <row r="149" spans="1:4" s="15" customFormat="1" ht="12.75" customHeight="1">
      <c r="A149" s="2">
        <v>20</v>
      </c>
      <c r="B149" s="1" t="s">
        <v>647</v>
      </c>
      <c r="C149" s="2">
        <v>2009</v>
      </c>
      <c r="D149" s="151">
        <v>3031.7</v>
      </c>
    </row>
    <row r="150" spans="1:4" s="15" customFormat="1" ht="12.75" customHeight="1">
      <c r="A150" s="2">
        <v>21</v>
      </c>
      <c r="B150" s="1" t="s">
        <v>418</v>
      </c>
      <c r="C150" s="2">
        <v>2010</v>
      </c>
      <c r="D150" s="151">
        <v>20148.73</v>
      </c>
    </row>
    <row r="151" spans="1:4" s="15" customFormat="1" ht="12.75" customHeight="1">
      <c r="A151" s="2">
        <v>22</v>
      </c>
      <c r="B151" s="1" t="s">
        <v>418</v>
      </c>
      <c r="C151" s="2">
        <v>2010</v>
      </c>
      <c r="D151" s="151">
        <v>3233</v>
      </c>
    </row>
    <row r="152" spans="1:4" s="15" customFormat="1" ht="12.75" customHeight="1">
      <c r="A152" s="2">
        <v>23</v>
      </c>
      <c r="B152" s="1" t="s">
        <v>418</v>
      </c>
      <c r="C152" s="2">
        <v>2010</v>
      </c>
      <c r="D152" s="151">
        <v>3233</v>
      </c>
    </row>
    <row r="153" spans="1:4" s="15" customFormat="1" ht="12.75" customHeight="1">
      <c r="A153" s="2">
        <v>24</v>
      </c>
      <c r="B153" s="1" t="s">
        <v>130</v>
      </c>
      <c r="C153" s="2">
        <v>2010</v>
      </c>
      <c r="D153" s="32">
        <v>3368.54</v>
      </c>
    </row>
    <row r="154" spans="1:4" s="15" customFormat="1" ht="12.75" customHeight="1">
      <c r="A154" s="2">
        <v>25</v>
      </c>
      <c r="B154" s="1" t="s">
        <v>130</v>
      </c>
      <c r="C154" s="2">
        <v>2010</v>
      </c>
      <c r="D154" s="32">
        <v>3368.54</v>
      </c>
    </row>
    <row r="155" spans="1:4" s="6" customFormat="1" ht="12.75">
      <c r="A155" s="26"/>
      <c r="B155" s="26" t="s">
        <v>0</v>
      </c>
      <c r="C155" s="25"/>
      <c r="D155" s="60">
        <f>SUM(D130:D154)</f>
        <v>255463.17999999996</v>
      </c>
    </row>
    <row r="156" spans="1:4" s="6" customFormat="1" ht="12.75">
      <c r="A156" s="394" t="s">
        <v>435</v>
      </c>
      <c r="B156" s="395"/>
      <c r="C156" s="395"/>
      <c r="D156" s="396"/>
    </row>
    <row r="157" spans="1:4" s="6" customFormat="1" ht="12.75">
      <c r="A157" s="24">
        <v>1</v>
      </c>
      <c r="B157" s="1" t="s">
        <v>228</v>
      </c>
      <c r="C157" s="2">
        <v>2008</v>
      </c>
      <c r="D157" s="150">
        <v>2249</v>
      </c>
    </row>
    <row r="158" spans="1:4" s="6" customFormat="1" ht="12.75">
      <c r="A158" s="24">
        <v>2</v>
      </c>
      <c r="B158" s="1" t="s">
        <v>130</v>
      </c>
      <c r="C158" s="2">
        <v>2007</v>
      </c>
      <c r="D158" s="150">
        <v>3977.55</v>
      </c>
    </row>
    <row r="159" spans="1:4" s="6" customFormat="1" ht="12.75">
      <c r="A159" s="24">
        <v>3</v>
      </c>
      <c r="B159" s="1" t="s">
        <v>130</v>
      </c>
      <c r="C159" s="2">
        <v>2008</v>
      </c>
      <c r="D159" s="150">
        <v>3000</v>
      </c>
    </row>
    <row r="160" spans="1:4" s="6" customFormat="1" ht="12.75">
      <c r="A160" s="24">
        <v>4</v>
      </c>
      <c r="B160" s="1" t="s">
        <v>130</v>
      </c>
      <c r="C160" s="2">
        <v>2009</v>
      </c>
      <c r="D160" s="150">
        <v>3450</v>
      </c>
    </row>
    <row r="161" spans="1:4" s="6" customFormat="1" ht="12.75">
      <c r="A161" s="24">
        <v>5</v>
      </c>
      <c r="B161" s="1" t="s">
        <v>439</v>
      </c>
      <c r="C161" s="2">
        <v>2009</v>
      </c>
      <c r="D161" s="150">
        <v>15800.04</v>
      </c>
    </row>
    <row r="162" spans="1:4" s="6" customFormat="1" ht="12.75">
      <c r="A162" s="213"/>
      <c r="B162" s="26" t="s">
        <v>443</v>
      </c>
      <c r="C162" s="25"/>
      <c r="D162" s="60">
        <f>SUM(D157:D161)</f>
        <v>28476.59</v>
      </c>
    </row>
    <row r="163" spans="1:4" s="6" customFormat="1" ht="12.75">
      <c r="A163" s="395" t="s">
        <v>451</v>
      </c>
      <c r="B163" s="395"/>
      <c r="C163" s="395"/>
      <c r="D163" s="396"/>
    </row>
    <row r="164" spans="1:4" s="6" customFormat="1" ht="12.75">
      <c r="A164" s="213"/>
      <c r="B164" s="170" t="s">
        <v>229</v>
      </c>
      <c r="C164" s="139">
        <v>2008</v>
      </c>
      <c r="D164" s="140">
        <v>6990</v>
      </c>
    </row>
    <row r="165" spans="1:4" s="6" customFormat="1" ht="12.75">
      <c r="A165" s="213"/>
      <c r="B165" s="170" t="s">
        <v>460</v>
      </c>
      <c r="C165" s="139"/>
      <c r="D165" s="140">
        <v>5429</v>
      </c>
    </row>
    <row r="166" spans="1:4" s="6" customFormat="1" ht="12.75">
      <c r="A166" s="213"/>
      <c r="B166" s="26" t="s">
        <v>0</v>
      </c>
      <c r="C166" s="25"/>
      <c r="D166" s="60">
        <f>SUM(D164:D165)</f>
        <v>12419</v>
      </c>
    </row>
    <row r="167" spans="1:4" s="6" customFormat="1" ht="12.75">
      <c r="A167" s="395" t="s">
        <v>461</v>
      </c>
      <c r="B167" s="395"/>
      <c r="C167" s="395"/>
      <c r="D167" s="396"/>
    </row>
    <row r="168" spans="1:4" s="6" customFormat="1" ht="26.25" customHeight="1">
      <c r="A168" s="255">
        <v>1</v>
      </c>
      <c r="B168" s="226" t="s">
        <v>489</v>
      </c>
      <c r="C168" s="139">
        <v>2007</v>
      </c>
      <c r="D168" s="225">
        <v>6795.4</v>
      </c>
    </row>
    <row r="169" spans="1:4" s="6" customFormat="1" ht="24.75" customHeight="1">
      <c r="A169" s="255">
        <v>2</v>
      </c>
      <c r="B169" s="226" t="s">
        <v>490</v>
      </c>
      <c r="C169" s="139">
        <v>2008</v>
      </c>
      <c r="D169" s="225">
        <v>3790.21</v>
      </c>
    </row>
    <row r="170" spans="1:4" s="6" customFormat="1" ht="13.5" customHeight="1">
      <c r="A170" s="255">
        <v>3</v>
      </c>
      <c r="B170" s="224" t="s">
        <v>121</v>
      </c>
      <c r="C170" s="139">
        <v>2009</v>
      </c>
      <c r="D170" s="225">
        <v>4188.23</v>
      </c>
    </row>
    <row r="171" spans="1:4" s="6" customFormat="1" ht="13.5" customHeight="1">
      <c r="A171" s="255">
        <v>4</v>
      </c>
      <c r="B171" s="224" t="s">
        <v>491</v>
      </c>
      <c r="C171" s="139">
        <v>2009</v>
      </c>
      <c r="D171" s="225">
        <v>7335</v>
      </c>
    </row>
    <row r="172" spans="1:4" s="6" customFormat="1" ht="13.5" customHeight="1">
      <c r="A172" s="255">
        <v>5</v>
      </c>
      <c r="B172" s="224" t="s">
        <v>492</v>
      </c>
      <c r="C172" s="139">
        <v>2009</v>
      </c>
      <c r="D172" s="225">
        <v>3688</v>
      </c>
    </row>
    <row r="173" spans="1:4" s="6" customFormat="1" ht="13.5" customHeight="1">
      <c r="A173" s="255">
        <v>6</v>
      </c>
      <c r="B173" s="1" t="s">
        <v>493</v>
      </c>
      <c r="C173" s="2">
        <v>2010</v>
      </c>
      <c r="D173" s="227">
        <v>1851.36</v>
      </c>
    </row>
    <row r="174" spans="1:4" s="6" customFormat="1" ht="13.5" customHeight="1">
      <c r="A174" s="255">
        <v>7</v>
      </c>
      <c r="B174" s="1" t="s">
        <v>494</v>
      </c>
      <c r="C174" s="2">
        <v>2010</v>
      </c>
      <c r="D174" s="228">
        <v>3000</v>
      </c>
    </row>
    <row r="175" spans="1:4" s="6" customFormat="1" ht="29.25" customHeight="1">
      <c r="A175" s="255">
        <v>8</v>
      </c>
      <c r="B175" s="1" t="s">
        <v>495</v>
      </c>
      <c r="C175" s="2">
        <v>2011</v>
      </c>
      <c r="D175" s="228">
        <v>3000</v>
      </c>
    </row>
    <row r="176" spans="1:4" s="6" customFormat="1" ht="12.75" customHeight="1">
      <c r="A176" s="213"/>
      <c r="B176" s="26" t="s">
        <v>443</v>
      </c>
      <c r="C176" s="25"/>
      <c r="D176" s="60">
        <f>SUM(D168:D175)</f>
        <v>33648.2</v>
      </c>
    </row>
    <row r="177" spans="1:4" s="15" customFormat="1" ht="12.75">
      <c r="A177" s="406" t="s">
        <v>509</v>
      </c>
      <c r="B177" s="407"/>
      <c r="C177" s="407"/>
      <c r="D177" s="408"/>
    </row>
    <row r="178" spans="1:4" s="15" customFormat="1" ht="12.75">
      <c r="A178" s="214"/>
      <c r="B178" s="230" t="s">
        <v>511</v>
      </c>
      <c r="C178" s="139">
        <v>2007</v>
      </c>
      <c r="D178" s="158">
        <v>4500</v>
      </c>
    </row>
    <row r="179" spans="1:4" s="15" customFormat="1" ht="12.75">
      <c r="A179" s="214"/>
      <c r="B179" s="230" t="s">
        <v>512</v>
      </c>
      <c r="C179" s="139">
        <v>2007</v>
      </c>
      <c r="D179" s="158">
        <v>1900</v>
      </c>
    </row>
    <row r="180" spans="1:4" s="15" customFormat="1" ht="12.75">
      <c r="A180" s="214"/>
      <c r="B180" s="230" t="s">
        <v>513</v>
      </c>
      <c r="C180" s="139">
        <v>2010</v>
      </c>
      <c r="D180" s="158">
        <v>3116</v>
      </c>
    </row>
    <row r="181" spans="1:4" s="15" customFormat="1" ht="12.75">
      <c r="A181" s="214"/>
      <c r="B181" s="214" t="s">
        <v>24</v>
      </c>
      <c r="C181" s="229"/>
      <c r="D181" s="252">
        <f>SUM(D178:D180)</f>
        <v>9516</v>
      </c>
    </row>
    <row r="182" spans="1:4" s="15" customFormat="1" ht="12.75">
      <c r="A182" s="398" t="s">
        <v>3</v>
      </c>
      <c r="B182" s="398"/>
      <c r="C182" s="398"/>
      <c r="D182" s="398"/>
    </row>
    <row r="183" spans="1:4" s="15" customFormat="1" ht="25.5">
      <c r="A183" s="3" t="s">
        <v>26</v>
      </c>
      <c r="B183" s="3" t="s">
        <v>34</v>
      </c>
      <c r="C183" s="3" t="s">
        <v>35</v>
      </c>
      <c r="D183" s="77" t="s">
        <v>36</v>
      </c>
    </row>
    <row r="184" spans="1:4" ht="12.75">
      <c r="A184" s="378" t="s">
        <v>108</v>
      </c>
      <c r="B184" s="378"/>
      <c r="C184" s="378"/>
      <c r="D184" s="378"/>
    </row>
    <row r="185" spans="1:4" s="15" customFormat="1" ht="12.75">
      <c r="A185" s="2">
        <v>1</v>
      </c>
      <c r="B185" s="133" t="s">
        <v>113</v>
      </c>
      <c r="C185" s="134">
        <v>2007</v>
      </c>
      <c r="D185" s="135">
        <v>3725.99</v>
      </c>
    </row>
    <row r="186" spans="1:4" s="15" customFormat="1" ht="12.75">
      <c r="A186" s="2">
        <v>2</v>
      </c>
      <c r="B186" s="136" t="s">
        <v>114</v>
      </c>
      <c r="C186" s="2">
        <v>2007</v>
      </c>
      <c r="D186" s="137">
        <v>408</v>
      </c>
    </row>
    <row r="187" spans="1:4" s="15" customFormat="1" ht="12.75">
      <c r="A187" s="2">
        <v>3</v>
      </c>
      <c r="B187" s="133" t="s">
        <v>115</v>
      </c>
      <c r="C187" s="134">
        <v>2008</v>
      </c>
      <c r="D187" s="135">
        <v>3030.48</v>
      </c>
    </row>
    <row r="188" spans="1:4" s="15" customFormat="1" ht="12.75">
      <c r="A188" s="2">
        <v>4</v>
      </c>
      <c r="B188" s="133" t="s">
        <v>113</v>
      </c>
      <c r="C188" s="134">
        <v>2008</v>
      </c>
      <c r="D188" s="135">
        <v>2984</v>
      </c>
    </row>
    <row r="189" spans="1:4" s="15" customFormat="1" ht="12.75">
      <c r="A189" s="2">
        <v>5</v>
      </c>
      <c r="B189" s="133" t="s">
        <v>116</v>
      </c>
      <c r="C189" s="134">
        <v>2009</v>
      </c>
      <c r="D189" s="135">
        <v>1011.38</v>
      </c>
    </row>
    <row r="190" spans="1:4" s="15" customFormat="1" ht="12.75">
      <c r="A190" s="2">
        <v>6</v>
      </c>
      <c r="B190" s="133" t="s">
        <v>116</v>
      </c>
      <c r="C190" s="134">
        <v>2009</v>
      </c>
      <c r="D190" s="135">
        <v>1011.38</v>
      </c>
    </row>
    <row r="191" spans="1:4" s="15" customFormat="1" ht="12.75">
      <c r="A191" s="2">
        <v>7</v>
      </c>
      <c r="B191" s="133" t="s">
        <v>117</v>
      </c>
      <c r="C191" s="134">
        <v>2009</v>
      </c>
      <c r="D191" s="135">
        <v>484</v>
      </c>
    </row>
    <row r="192" spans="1:4" s="15" customFormat="1" ht="12.75">
      <c r="A192" s="2">
        <v>8</v>
      </c>
      <c r="B192" s="133" t="s">
        <v>118</v>
      </c>
      <c r="C192" s="134">
        <v>2009</v>
      </c>
      <c r="D192" s="135">
        <v>2448</v>
      </c>
    </row>
    <row r="193" spans="1:4" s="15" customFormat="1" ht="12.75">
      <c r="A193" s="2">
        <v>9</v>
      </c>
      <c r="B193" s="133" t="s">
        <v>118</v>
      </c>
      <c r="C193" s="134">
        <v>2011</v>
      </c>
      <c r="D193" s="135">
        <v>3390</v>
      </c>
    </row>
    <row r="194" spans="1:4" s="15" customFormat="1" ht="12.75">
      <c r="A194" s="2">
        <v>10</v>
      </c>
      <c r="B194" s="133" t="s">
        <v>119</v>
      </c>
      <c r="C194" s="134">
        <v>2008</v>
      </c>
      <c r="D194" s="135">
        <v>1694</v>
      </c>
    </row>
    <row r="195" spans="1:4" s="15" customFormat="1" ht="12.75">
      <c r="A195" s="2"/>
      <c r="B195" s="20" t="s">
        <v>0</v>
      </c>
      <c r="C195" s="2"/>
      <c r="D195" s="64">
        <f>SUM(D185:D194)</f>
        <v>20187.229999999996</v>
      </c>
    </row>
    <row r="196" spans="1:4" ht="13.5" customHeight="1">
      <c r="A196" s="378" t="s">
        <v>525</v>
      </c>
      <c r="B196" s="378"/>
      <c r="C196" s="378"/>
      <c r="D196" s="378"/>
    </row>
    <row r="197" spans="1:4" s="19" customFormat="1" ht="12.75">
      <c r="A197" s="2">
        <v>1</v>
      </c>
      <c r="B197" s="42" t="s">
        <v>167</v>
      </c>
      <c r="C197" s="2">
        <v>2008</v>
      </c>
      <c r="D197" s="150">
        <v>2467</v>
      </c>
    </row>
    <row r="198" spans="1:4" s="19" customFormat="1" ht="12.75">
      <c r="A198" s="2">
        <v>2</v>
      </c>
      <c r="B198" s="42" t="s">
        <v>168</v>
      </c>
      <c r="C198" s="2">
        <v>2008</v>
      </c>
      <c r="D198" s="150">
        <v>1396</v>
      </c>
    </row>
    <row r="199" spans="1:4" s="19" customFormat="1" ht="12.75">
      <c r="A199" s="2">
        <v>3</v>
      </c>
      <c r="B199" s="136" t="s">
        <v>169</v>
      </c>
      <c r="C199" s="2">
        <v>2009</v>
      </c>
      <c r="D199" s="150">
        <v>660.93</v>
      </c>
    </row>
    <row r="200" spans="1:4" s="19" customFormat="1" ht="12.75">
      <c r="A200" s="2">
        <v>4</v>
      </c>
      <c r="B200" s="136" t="s">
        <v>170</v>
      </c>
      <c r="C200" s="2">
        <v>2009</v>
      </c>
      <c r="D200" s="150">
        <v>788.98</v>
      </c>
    </row>
    <row r="201" spans="1:4" s="19" customFormat="1" ht="12.75">
      <c r="A201" s="2">
        <v>5</v>
      </c>
      <c r="B201" s="136" t="s">
        <v>171</v>
      </c>
      <c r="C201" s="2">
        <v>2011</v>
      </c>
      <c r="D201" s="150">
        <v>240</v>
      </c>
    </row>
    <row r="202" spans="1:4" s="19" customFormat="1" ht="12.75">
      <c r="A202" s="2">
        <v>6</v>
      </c>
      <c r="B202" s="42" t="s">
        <v>172</v>
      </c>
      <c r="C202" s="2">
        <v>2010</v>
      </c>
      <c r="D202" s="150">
        <v>1803.16</v>
      </c>
    </row>
    <row r="203" spans="1:4" s="19" customFormat="1" ht="13.5" customHeight="1">
      <c r="A203" s="2"/>
      <c r="B203" s="20" t="s">
        <v>0</v>
      </c>
      <c r="C203" s="2"/>
      <c r="D203" s="46">
        <f>SUM(D197:D202)</f>
        <v>7356.07</v>
      </c>
    </row>
    <row r="204" spans="1:4" s="19" customFormat="1" ht="13.5" customHeight="1">
      <c r="A204" s="378" t="s">
        <v>233</v>
      </c>
      <c r="B204" s="378"/>
      <c r="C204" s="378"/>
      <c r="D204" s="378"/>
    </row>
    <row r="205" spans="1:4" s="19" customFormat="1" ht="13.5" customHeight="1">
      <c r="A205" s="65">
        <v>1</v>
      </c>
      <c r="B205" s="1" t="s">
        <v>229</v>
      </c>
      <c r="C205" s="2">
        <v>2010</v>
      </c>
      <c r="D205" s="151">
        <v>4538.4</v>
      </c>
    </row>
    <row r="206" spans="1:4" s="19" customFormat="1" ht="13.5" customHeight="1">
      <c r="A206" s="65">
        <v>2</v>
      </c>
      <c r="B206" s="1" t="s">
        <v>230</v>
      </c>
      <c r="C206" s="2">
        <v>2008</v>
      </c>
      <c r="D206" s="151">
        <v>3172</v>
      </c>
    </row>
    <row r="207" spans="1:4" s="19" customFormat="1" ht="13.5" customHeight="1">
      <c r="A207" s="65">
        <v>3</v>
      </c>
      <c r="B207" s="1" t="s">
        <v>231</v>
      </c>
      <c r="C207" s="2">
        <v>2010</v>
      </c>
      <c r="D207" s="151">
        <v>2049.6</v>
      </c>
    </row>
    <row r="208" spans="1:4" s="19" customFormat="1" ht="13.5" customHeight="1">
      <c r="A208" s="65">
        <v>4</v>
      </c>
      <c r="B208" s="1" t="s">
        <v>232</v>
      </c>
      <c r="C208" s="2">
        <v>2010</v>
      </c>
      <c r="D208" s="151">
        <v>14995.02</v>
      </c>
    </row>
    <row r="209" spans="1:4" s="19" customFormat="1" ht="13.5" customHeight="1">
      <c r="A209" s="31"/>
      <c r="B209" s="374" t="s">
        <v>0</v>
      </c>
      <c r="C209" s="374" t="s">
        <v>5</v>
      </c>
      <c r="D209" s="46">
        <f>SUM(D205:D208)</f>
        <v>24755.02</v>
      </c>
    </row>
    <row r="210" spans="1:4" s="19" customFormat="1" ht="13.5" customHeight="1">
      <c r="A210" s="378" t="s">
        <v>380</v>
      </c>
      <c r="B210" s="378"/>
      <c r="C210" s="378"/>
      <c r="D210" s="378"/>
    </row>
    <row r="211" spans="1:4" s="19" customFormat="1" ht="13.5" customHeight="1">
      <c r="A211" s="2">
        <v>1</v>
      </c>
      <c r="B211" s="1" t="s">
        <v>523</v>
      </c>
      <c r="C211" s="2"/>
      <c r="D211" s="45"/>
    </row>
    <row r="212" spans="1:4" s="15" customFormat="1" ht="12.75">
      <c r="A212" s="374" t="s">
        <v>0</v>
      </c>
      <c r="B212" s="374" t="s">
        <v>5</v>
      </c>
      <c r="C212" s="2"/>
      <c r="D212" s="46">
        <f>SUM(D211:D211)</f>
        <v>0</v>
      </c>
    </row>
    <row r="213" spans="1:4" s="19" customFormat="1" ht="13.5" customHeight="1">
      <c r="A213" s="381" t="s">
        <v>531</v>
      </c>
      <c r="B213" s="382"/>
      <c r="C213" s="382"/>
      <c r="D213" s="383"/>
    </row>
    <row r="214" spans="1:4" s="19" customFormat="1" ht="13.5" customHeight="1">
      <c r="A214" s="142">
        <v>1</v>
      </c>
      <c r="B214" s="159" t="s">
        <v>559</v>
      </c>
      <c r="C214" s="2"/>
      <c r="D214" s="151">
        <v>8943.82</v>
      </c>
    </row>
    <row r="215" spans="1:4" s="19" customFormat="1" ht="13.5" customHeight="1">
      <c r="A215" s="142">
        <v>2</v>
      </c>
      <c r="B215" s="159" t="s">
        <v>560</v>
      </c>
      <c r="C215" s="2">
        <v>2007</v>
      </c>
      <c r="D215" s="151">
        <v>25597.7</v>
      </c>
    </row>
    <row r="216" spans="1:4" s="19" customFormat="1" ht="13.5" customHeight="1">
      <c r="A216" s="142">
        <v>3</v>
      </c>
      <c r="B216" s="159" t="s">
        <v>561</v>
      </c>
      <c r="C216" s="2">
        <v>2008</v>
      </c>
      <c r="D216" s="151">
        <v>3361.51</v>
      </c>
    </row>
    <row r="217" spans="1:4" s="19" customFormat="1" ht="13.5" customHeight="1">
      <c r="A217" s="142">
        <v>4</v>
      </c>
      <c r="B217" s="203" t="s">
        <v>562</v>
      </c>
      <c r="C217" s="186">
        <v>2008</v>
      </c>
      <c r="D217" s="261">
        <v>2999</v>
      </c>
    </row>
    <row r="218" spans="1:4" s="19" customFormat="1" ht="13.5" customHeight="1">
      <c r="A218" s="374" t="s">
        <v>0</v>
      </c>
      <c r="B218" s="374" t="s">
        <v>5</v>
      </c>
      <c r="C218" s="2"/>
      <c r="D218" s="46">
        <f>SUM(D213:D215)</f>
        <v>34541.520000000004</v>
      </c>
    </row>
    <row r="219" spans="1:4" s="15" customFormat="1" ht="12.75" customHeight="1">
      <c r="A219" s="378" t="s">
        <v>612</v>
      </c>
      <c r="B219" s="378"/>
      <c r="C219" s="378"/>
      <c r="D219" s="378"/>
    </row>
    <row r="220" spans="1:4" s="15" customFormat="1" ht="12.75">
      <c r="A220" s="2">
        <v>1</v>
      </c>
      <c r="B220" s="35" t="s">
        <v>523</v>
      </c>
      <c r="C220" s="2"/>
      <c r="D220" s="55"/>
    </row>
    <row r="221" spans="1:4" ht="12.75">
      <c r="A221" s="2"/>
      <c r="B221" s="404" t="s">
        <v>24</v>
      </c>
      <c r="C221" s="405"/>
      <c r="D221" s="64">
        <f>SUM(D220:D220)</f>
        <v>0</v>
      </c>
    </row>
    <row r="222" spans="1:4" ht="12.75">
      <c r="A222" s="378" t="s">
        <v>603</v>
      </c>
      <c r="B222" s="378"/>
      <c r="C222" s="378"/>
      <c r="D222" s="378"/>
    </row>
    <row r="223" spans="1:4" ht="12.75">
      <c r="A223" s="2">
        <v>1</v>
      </c>
      <c r="B223" s="1" t="s">
        <v>523</v>
      </c>
      <c r="C223" s="2"/>
      <c r="D223" s="45"/>
    </row>
    <row r="224" spans="1:4" s="21" customFormat="1" ht="12.75">
      <c r="A224" s="2"/>
      <c r="B224" s="20" t="s">
        <v>0</v>
      </c>
      <c r="C224" s="2"/>
      <c r="D224" s="46">
        <f>SUM(D223:D223)</f>
        <v>0</v>
      </c>
    </row>
    <row r="225" spans="1:4" s="6" customFormat="1" ht="12.75">
      <c r="A225" s="378" t="s">
        <v>604</v>
      </c>
      <c r="B225" s="378"/>
      <c r="C225" s="378"/>
      <c r="D225" s="378"/>
    </row>
    <row r="226" spans="1:4" ht="12.75">
      <c r="A226" s="2">
        <v>1</v>
      </c>
      <c r="B226" s="90" t="s">
        <v>523</v>
      </c>
      <c r="C226" s="91"/>
      <c r="D226" s="92"/>
    </row>
    <row r="227" spans="1:6" s="6" customFormat="1" ht="12.75">
      <c r="A227" s="400" t="s">
        <v>0</v>
      </c>
      <c r="B227" s="401"/>
      <c r="C227" s="36"/>
      <c r="D227" s="63">
        <f>SUM(D226:D226)</f>
        <v>0</v>
      </c>
      <c r="F227" s="16"/>
    </row>
    <row r="228" spans="1:6" s="6" customFormat="1" ht="12.75">
      <c r="A228" s="378" t="s">
        <v>605</v>
      </c>
      <c r="B228" s="378"/>
      <c r="C228" s="378"/>
      <c r="D228" s="378"/>
      <c r="F228" s="16"/>
    </row>
    <row r="229" spans="1:6" s="6" customFormat="1" ht="12.75">
      <c r="A229" s="2">
        <v>1</v>
      </c>
      <c r="B229" s="189" t="s">
        <v>381</v>
      </c>
      <c r="C229" s="190">
        <v>2011</v>
      </c>
      <c r="D229" s="194">
        <v>2264</v>
      </c>
      <c r="F229" s="16"/>
    </row>
    <row r="230" spans="1:4" s="15" customFormat="1" ht="12.75">
      <c r="A230" s="2"/>
      <c r="B230" s="20" t="s">
        <v>0</v>
      </c>
      <c r="C230" s="2"/>
      <c r="D230" s="46">
        <f>SUM(D229:D229)</f>
        <v>2264</v>
      </c>
    </row>
    <row r="231" spans="1:4" s="15" customFormat="1" ht="12.75">
      <c r="A231" s="378" t="s">
        <v>606</v>
      </c>
      <c r="B231" s="378"/>
      <c r="C231" s="378"/>
      <c r="D231" s="378"/>
    </row>
    <row r="232" spans="1:4" s="15" customFormat="1" ht="12.75">
      <c r="A232" s="2">
        <v>1</v>
      </c>
      <c r="B232" s="23" t="s">
        <v>523</v>
      </c>
      <c r="C232" s="22"/>
      <c r="D232" s="61"/>
    </row>
    <row r="233" spans="1:4" s="15" customFormat="1" ht="17.25" customHeight="1">
      <c r="A233" s="2"/>
      <c r="B233" s="20" t="s">
        <v>0</v>
      </c>
      <c r="C233" s="2"/>
      <c r="D233" s="62">
        <f>SUM(D232:D232)</f>
        <v>0</v>
      </c>
    </row>
    <row r="234" spans="1:4" s="15" customFormat="1" ht="16.5" customHeight="1">
      <c r="A234" s="378" t="s">
        <v>607</v>
      </c>
      <c r="B234" s="378"/>
      <c r="C234" s="378"/>
      <c r="D234" s="378"/>
    </row>
    <row r="235" spans="1:4" s="15" customFormat="1" ht="15.75" customHeight="1">
      <c r="A235" s="2">
        <v>1</v>
      </c>
      <c r="B235" s="1" t="s">
        <v>402</v>
      </c>
      <c r="C235" s="2">
        <v>2008</v>
      </c>
      <c r="D235" s="151">
        <v>17070</v>
      </c>
    </row>
    <row r="236" spans="1:4" s="15" customFormat="1" ht="12.75">
      <c r="A236" s="2">
        <v>2</v>
      </c>
      <c r="B236" s="1" t="s">
        <v>403</v>
      </c>
      <c r="C236" s="2">
        <v>2008</v>
      </c>
      <c r="D236" s="151">
        <v>19845</v>
      </c>
    </row>
    <row r="237" spans="1:4" s="15" customFormat="1" ht="12.75">
      <c r="A237" s="2">
        <v>3</v>
      </c>
      <c r="B237" s="1" t="s">
        <v>403</v>
      </c>
      <c r="C237" s="2">
        <v>2008</v>
      </c>
      <c r="D237" s="151">
        <v>4974</v>
      </c>
    </row>
    <row r="238" spans="1:4" s="15" customFormat="1" ht="12.75">
      <c r="A238" s="2">
        <v>4</v>
      </c>
      <c r="B238" s="1" t="s">
        <v>404</v>
      </c>
      <c r="C238" s="2">
        <v>2008</v>
      </c>
      <c r="D238" s="151">
        <v>5480</v>
      </c>
    </row>
    <row r="239" spans="1:4" s="15" customFormat="1" ht="12.75">
      <c r="A239" s="2">
        <v>5</v>
      </c>
      <c r="B239" s="1" t="s">
        <v>405</v>
      </c>
      <c r="C239" s="2">
        <v>2009</v>
      </c>
      <c r="D239" s="151">
        <v>8906</v>
      </c>
    </row>
    <row r="240" spans="1:4" s="15" customFormat="1" ht="12.75">
      <c r="A240" s="2">
        <v>6</v>
      </c>
      <c r="B240" s="1" t="s">
        <v>118</v>
      </c>
      <c r="C240" s="2">
        <v>2009</v>
      </c>
      <c r="D240" s="151">
        <v>6905.2</v>
      </c>
    </row>
    <row r="241" spans="1:4" s="15" customFormat="1" ht="12.75">
      <c r="A241" s="2">
        <v>7</v>
      </c>
      <c r="B241" s="1" t="s">
        <v>406</v>
      </c>
      <c r="C241" s="2">
        <v>2009</v>
      </c>
      <c r="D241" s="151">
        <v>2183.8</v>
      </c>
    </row>
    <row r="242" spans="1:4" s="15" customFormat="1" ht="12.75">
      <c r="A242" s="2">
        <v>8</v>
      </c>
      <c r="B242" s="1" t="s">
        <v>407</v>
      </c>
      <c r="C242" s="2">
        <v>2010</v>
      </c>
      <c r="D242" s="151">
        <v>3908.11</v>
      </c>
    </row>
    <row r="243" spans="1:4" s="15" customFormat="1" ht="12.75">
      <c r="A243" s="2">
        <v>9</v>
      </c>
      <c r="B243" s="1" t="s">
        <v>407</v>
      </c>
      <c r="C243" s="2">
        <v>2010</v>
      </c>
      <c r="D243" s="151">
        <v>3908.11</v>
      </c>
    </row>
    <row r="244" spans="1:4" s="15" customFormat="1" ht="12.75">
      <c r="A244" s="2">
        <v>10</v>
      </c>
      <c r="B244" s="1" t="s">
        <v>408</v>
      </c>
      <c r="C244" s="2">
        <v>2010</v>
      </c>
      <c r="D244" s="207">
        <v>4012.49</v>
      </c>
    </row>
    <row r="245" spans="1:4" s="15" customFormat="1" ht="12.75">
      <c r="A245" s="2">
        <v>11</v>
      </c>
      <c r="B245" s="1" t="s">
        <v>409</v>
      </c>
      <c r="C245" s="2">
        <v>2010</v>
      </c>
      <c r="D245" s="207">
        <v>6089.7</v>
      </c>
    </row>
    <row r="246" spans="1:4" s="6" customFormat="1" ht="12.75">
      <c r="A246" s="26"/>
      <c r="B246" s="26" t="s">
        <v>0</v>
      </c>
      <c r="C246" s="25"/>
      <c r="D246" s="60">
        <f>SUM(D235:D245)</f>
        <v>83282.41</v>
      </c>
    </row>
    <row r="247" spans="1:4" s="6" customFormat="1" ht="12.75">
      <c r="A247" s="394" t="s">
        <v>613</v>
      </c>
      <c r="B247" s="395"/>
      <c r="C247" s="395"/>
      <c r="D247" s="396"/>
    </row>
    <row r="248" spans="1:4" s="6" customFormat="1" ht="12.75">
      <c r="A248" s="26"/>
      <c r="B248" s="1" t="s">
        <v>440</v>
      </c>
      <c r="C248" s="2">
        <v>2009</v>
      </c>
      <c r="D248" s="150">
        <v>3649</v>
      </c>
    </row>
    <row r="249" spans="1:4" s="6" customFormat="1" ht="12.75">
      <c r="A249" s="24">
        <v>6</v>
      </c>
      <c r="B249" s="1" t="s">
        <v>441</v>
      </c>
      <c r="C249" s="2">
        <v>2010</v>
      </c>
      <c r="D249" s="215">
        <v>13969.91</v>
      </c>
    </row>
    <row r="250" spans="1:4" s="6" customFormat="1" ht="12.75">
      <c r="A250" s="24">
        <v>7</v>
      </c>
      <c r="B250" s="1" t="s">
        <v>442</v>
      </c>
      <c r="C250" s="2">
        <v>2010</v>
      </c>
      <c r="D250" s="215">
        <v>13969.91</v>
      </c>
    </row>
    <row r="251" spans="1:4" s="6" customFormat="1" ht="12.75">
      <c r="A251" s="26"/>
      <c r="B251" s="26" t="s">
        <v>24</v>
      </c>
      <c r="C251" s="25"/>
      <c r="D251" s="253">
        <f>SUM(D248:D250)</f>
        <v>31588.82</v>
      </c>
    </row>
    <row r="252" spans="1:4" s="6" customFormat="1" ht="12.75">
      <c r="A252" s="394" t="s">
        <v>609</v>
      </c>
      <c r="B252" s="395"/>
      <c r="C252" s="395"/>
      <c r="D252" s="396"/>
    </row>
    <row r="253" spans="1:4" s="6" customFormat="1" ht="12.75">
      <c r="A253" s="24">
        <v>2</v>
      </c>
      <c r="B253" s="1" t="s">
        <v>523</v>
      </c>
      <c r="C253" s="2"/>
      <c r="D253" s="215"/>
    </row>
    <row r="254" spans="1:4" s="6" customFormat="1" ht="12.75">
      <c r="A254" s="26"/>
      <c r="B254" s="26" t="s">
        <v>24</v>
      </c>
      <c r="C254" s="25"/>
      <c r="D254" s="253">
        <f>SUM(D253:D253)</f>
        <v>0</v>
      </c>
    </row>
    <row r="255" spans="1:4" s="6" customFormat="1" ht="12.75">
      <c r="A255" s="394" t="s">
        <v>610</v>
      </c>
      <c r="B255" s="395"/>
      <c r="C255" s="395"/>
      <c r="D255" s="396"/>
    </row>
    <row r="256" spans="1:4" s="6" customFormat="1" ht="12.75">
      <c r="A256" s="24">
        <v>1</v>
      </c>
      <c r="B256" s="224" t="s">
        <v>496</v>
      </c>
      <c r="C256" s="139">
        <v>2008</v>
      </c>
      <c r="D256" s="225">
        <v>2328.98</v>
      </c>
    </row>
    <row r="257" spans="1:4" s="6" customFormat="1" ht="12.75">
      <c r="A257" s="24">
        <v>2</v>
      </c>
      <c r="B257" s="224" t="s">
        <v>497</v>
      </c>
      <c r="C257" s="139">
        <v>2008</v>
      </c>
      <c r="D257" s="225">
        <v>1442.65</v>
      </c>
    </row>
    <row r="258" spans="1:4" s="6" customFormat="1" ht="12.75">
      <c r="A258" s="24">
        <v>3</v>
      </c>
      <c r="B258" s="224" t="s">
        <v>498</v>
      </c>
      <c r="C258" s="139">
        <v>2009</v>
      </c>
      <c r="D258" s="225">
        <v>4780.24</v>
      </c>
    </row>
    <row r="259" spans="1:4" s="6" customFormat="1" ht="12.75">
      <c r="A259" s="24">
        <v>4</v>
      </c>
      <c r="B259" s="224" t="s">
        <v>498</v>
      </c>
      <c r="C259" s="139">
        <v>2009</v>
      </c>
      <c r="D259" s="225">
        <v>6103.66</v>
      </c>
    </row>
    <row r="260" spans="1:4" s="6" customFormat="1" ht="12.75">
      <c r="A260" s="24">
        <v>5</v>
      </c>
      <c r="B260" s="224" t="s">
        <v>499</v>
      </c>
      <c r="C260" s="139">
        <v>2010</v>
      </c>
      <c r="D260" s="225">
        <v>2500</v>
      </c>
    </row>
    <row r="261" spans="1:4" s="6" customFormat="1" ht="12.75">
      <c r="A261" s="24">
        <v>6</v>
      </c>
      <c r="B261" s="1" t="s">
        <v>500</v>
      </c>
      <c r="C261" s="2">
        <v>2011</v>
      </c>
      <c r="D261" s="228">
        <v>5904</v>
      </c>
    </row>
    <row r="262" spans="1:4" s="6" customFormat="1" ht="12.75">
      <c r="A262" s="26"/>
      <c r="B262" s="26" t="s">
        <v>501</v>
      </c>
      <c r="C262" s="25"/>
      <c r="D262" s="60">
        <f>SUM(D256:D261)</f>
        <v>23059.53</v>
      </c>
    </row>
    <row r="263" spans="1:4" s="6" customFormat="1" ht="12.75">
      <c r="A263" s="394" t="s">
        <v>611</v>
      </c>
      <c r="B263" s="395"/>
      <c r="C263" s="395"/>
      <c r="D263" s="396"/>
    </row>
    <row r="264" spans="1:4" s="6" customFormat="1" ht="12.75">
      <c r="A264" s="254">
        <v>1</v>
      </c>
      <c r="B264" s="230" t="s">
        <v>514</v>
      </c>
      <c r="C264" s="139">
        <v>2008</v>
      </c>
      <c r="D264" s="235">
        <v>3000</v>
      </c>
    </row>
    <row r="265" spans="1:4" s="6" customFormat="1" ht="12.75">
      <c r="A265" s="254">
        <v>2</v>
      </c>
      <c r="B265" s="230" t="s">
        <v>515</v>
      </c>
      <c r="C265" s="139">
        <v>2008</v>
      </c>
      <c r="D265" s="235">
        <v>2900</v>
      </c>
    </row>
    <row r="266" spans="1:4" s="6" customFormat="1" ht="12.75">
      <c r="A266" s="254">
        <v>3</v>
      </c>
      <c r="B266" s="230" t="s">
        <v>516</v>
      </c>
      <c r="C266" s="139">
        <v>2008</v>
      </c>
      <c r="D266" s="235">
        <v>500</v>
      </c>
    </row>
    <row r="267" spans="1:4" s="6" customFormat="1" ht="12.75">
      <c r="A267" s="254">
        <v>4</v>
      </c>
      <c r="B267" s="230" t="s">
        <v>517</v>
      </c>
      <c r="C267" s="139">
        <v>2008</v>
      </c>
      <c r="D267" s="235">
        <v>3395</v>
      </c>
    </row>
    <row r="268" spans="1:4" s="15" customFormat="1" ht="12.75">
      <c r="A268" s="234"/>
      <c r="B268" s="231" t="s">
        <v>501</v>
      </c>
      <c r="C268" s="232"/>
      <c r="D268" s="233">
        <f>SUM(D264:D267)</f>
        <v>9795</v>
      </c>
    </row>
    <row r="269" spans="1:4" s="15" customFormat="1" ht="12.75">
      <c r="A269" s="28"/>
      <c r="B269" s="28"/>
      <c r="C269" s="29"/>
      <c r="D269" s="59"/>
    </row>
    <row r="270" spans="1:4" s="15" customFormat="1" ht="12.75">
      <c r="A270" s="398" t="s">
        <v>44</v>
      </c>
      <c r="B270" s="398"/>
      <c r="C270" s="398"/>
      <c r="D270" s="398"/>
    </row>
    <row r="271" spans="1:4" s="15" customFormat="1" ht="25.5">
      <c r="A271" s="3" t="s">
        <v>26</v>
      </c>
      <c r="B271" s="3" t="s">
        <v>34</v>
      </c>
      <c r="C271" s="3" t="s">
        <v>35</v>
      </c>
      <c r="D271" s="77" t="s">
        <v>36</v>
      </c>
    </row>
    <row r="272" spans="1:4" s="6" customFormat="1" ht="12.75">
      <c r="A272" s="394" t="s">
        <v>610</v>
      </c>
      <c r="B272" s="395"/>
      <c r="C272" s="395"/>
      <c r="D272" s="396"/>
    </row>
    <row r="273" spans="1:4" s="6" customFormat="1" ht="12.75">
      <c r="A273" s="24">
        <v>1</v>
      </c>
      <c r="B273" s="224" t="s">
        <v>652</v>
      </c>
      <c r="C273" s="139">
        <v>2010</v>
      </c>
      <c r="D273" s="225">
        <v>11000</v>
      </c>
    </row>
    <row r="274" spans="1:4" s="6" customFormat="1" ht="12.75">
      <c r="A274" s="26"/>
      <c r="B274" s="26" t="s">
        <v>501</v>
      </c>
      <c r="C274" s="25"/>
      <c r="D274" s="60">
        <f>SUM(D273:D273)</f>
        <v>11000</v>
      </c>
    </row>
    <row r="275" spans="1:4" s="15" customFormat="1" ht="12.75">
      <c r="A275" s="28"/>
      <c r="B275" s="28"/>
      <c r="C275" s="29"/>
      <c r="D275" s="59"/>
    </row>
    <row r="276" spans="1:4" s="15" customFormat="1" ht="12.75">
      <c r="A276" s="28"/>
      <c r="B276" s="28"/>
      <c r="C276" s="29"/>
      <c r="D276" s="59"/>
    </row>
    <row r="277" spans="1:4" s="15" customFormat="1" ht="12.75">
      <c r="A277" s="28"/>
      <c r="B277" s="399" t="s">
        <v>38</v>
      </c>
      <c r="C277" s="399"/>
      <c r="D277" s="95">
        <f>D63+D74+D86+D91+D95+D101+D109+D112+D117+D128+D155+D162+D166+D176+D181</f>
        <v>1063988.6399999997</v>
      </c>
    </row>
    <row r="278" spans="1:4" s="15" customFormat="1" ht="12.75">
      <c r="A278" s="28"/>
      <c r="B278" s="399" t="s">
        <v>39</v>
      </c>
      <c r="C278" s="399"/>
      <c r="D278" s="95">
        <f>D195+D203+D209+D212+D218+D221+D224+D227+D230+D233+D246+D251+D254+D262+D268</f>
        <v>236829.6</v>
      </c>
    </row>
    <row r="279" spans="1:4" s="15" customFormat="1" ht="12.75">
      <c r="A279" s="28"/>
      <c r="B279" s="399" t="s">
        <v>40</v>
      </c>
      <c r="C279" s="399"/>
      <c r="D279" s="95">
        <f>D274</f>
        <v>11000</v>
      </c>
    </row>
    <row r="280" spans="1:4" s="15" customFormat="1" ht="12.75">
      <c r="A280" s="28"/>
      <c r="B280" s="28"/>
      <c r="C280" s="29"/>
      <c r="D280" s="59"/>
    </row>
    <row r="281" spans="1:5" s="15" customFormat="1" ht="14.25" customHeight="1">
      <c r="A281" s="28"/>
      <c r="B281" s="409"/>
      <c r="C281" s="409"/>
      <c r="D281" s="409"/>
      <c r="E281" s="409"/>
    </row>
    <row r="282" spans="1:5" s="15" customFormat="1" ht="14.25" customHeight="1">
      <c r="A282" s="28"/>
      <c r="B282" s="195"/>
      <c r="C282" s="196"/>
      <c r="D282" s="197"/>
      <c r="E282" s="198"/>
    </row>
    <row r="283" spans="1:4" s="15" customFormat="1" ht="14.25" customHeight="1">
      <c r="A283" s="28"/>
      <c r="B283" s="28"/>
      <c r="C283" s="29"/>
      <c r="D283" s="59"/>
    </row>
    <row r="284" ht="14.25" customHeight="1">
      <c r="A284" s="28"/>
    </row>
    <row r="285" s="19" customFormat="1" ht="12.75">
      <c r="A285" s="28"/>
    </row>
    <row r="286" s="19" customFormat="1" ht="14.25" customHeight="1">
      <c r="A286" s="28"/>
    </row>
    <row r="287" s="19" customFormat="1" ht="12.75" customHeight="1">
      <c r="A287" s="28"/>
    </row>
    <row r="288" ht="12.75">
      <c r="A288" s="28"/>
    </row>
    <row r="289" s="6" customFormat="1" ht="12.75">
      <c r="A289" s="28"/>
    </row>
    <row r="290" s="6" customFormat="1" ht="12.75">
      <c r="A290" s="28"/>
    </row>
    <row r="291" ht="12.75">
      <c r="A291" s="28"/>
    </row>
    <row r="292" spans="1:4" s="15" customFormat="1" ht="12.75">
      <c r="A292" s="28"/>
      <c r="B292" s="28"/>
      <c r="C292" s="29"/>
      <c r="D292" s="59"/>
    </row>
    <row r="293" spans="1:4" s="15" customFormat="1" ht="12.75">
      <c r="A293" s="28"/>
      <c r="B293" s="28"/>
      <c r="C293" s="29"/>
      <c r="D293" s="59"/>
    </row>
    <row r="294" spans="1:4" s="15" customFormat="1" ht="12.75">
      <c r="A294" s="28"/>
      <c r="B294" s="28"/>
      <c r="C294" s="29"/>
      <c r="D294" s="59"/>
    </row>
    <row r="295" spans="1:4" s="15" customFormat="1" ht="12.75">
      <c r="A295" s="28"/>
      <c r="B295" s="28"/>
      <c r="C295" s="29"/>
      <c r="D295" s="59"/>
    </row>
    <row r="296" spans="1:4" s="15" customFormat="1" ht="12.75">
      <c r="A296" s="28"/>
      <c r="B296" s="28"/>
      <c r="C296" s="29"/>
      <c r="D296" s="59"/>
    </row>
    <row r="297" spans="1:4" s="15" customFormat="1" ht="12.75">
      <c r="A297" s="28"/>
      <c r="B297" s="28"/>
      <c r="C297" s="29"/>
      <c r="D297" s="59"/>
    </row>
    <row r="298" spans="1:4" s="15" customFormat="1" ht="12.75">
      <c r="A298" s="28"/>
      <c r="B298" s="28"/>
      <c r="C298" s="29"/>
      <c r="D298" s="59"/>
    </row>
    <row r="299" spans="1:4" s="15" customFormat="1" ht="12.75">
      <c r="A299" s="28"/>
      <c r="B299" s="28"/>
      <c r="C299" s="29"/>
      <c r="D299" s="59"/>
    </row>
    <row r="300" spans="1:4" s="15" customFormat="1" ht="12.75">
      <c r="A300" s="28"/>
      <c r="B300" s="28"/>
      <c r="C300" s="29"/>
      <c r="D300" s="59"/>
    </row>
    <row r="301" spans="1:4" s="15" customFormat="1" ht="12.75">
      <c r="A301" s="28"/>
      <c r="B301" s="28"/>
      <c r="C301" s="29"/>
      <c r="D301" s="59"/>
    </row>
    <row r="302" spans="1:4" s="6" customFormat="1" ht="12.75">
      <c r="A302" s="28"/>
      <c r="B302" s="28"/>
      <c r="C302" s="29"/>
      <c r="D302" s="59"/>
    </row>
    <row r="303" spans="1:4" ht="12.75">
      <c r="A303" s="28"/>
      <c r="C303" s="29"/>
      <c r="D303" s="59"/>
    </row>
    <row r="304" spans="1:4" ht="12.75">
      <c r="A304" s="28"/>
      <c r="C304" s="29"/>
      <c r="D304" s="59"/>
    </row>
    <row r="305" spans="1:4" ht="12.75">
      <c r="A305" s="28"/>
      <c r="C305" s="29"/>
      <c r="D305" s="59"/>
    </row>
    <row r="306" spans="1:4" ht="12.75">
      <c r="A306" s="28"/>
      <c r="C306" s="29"/>
      <c r="D306" s="59"/>
    </row>
    <row r="307" spans="1:4" ht="12.75">
      <c r="A307" s="28"/>
      <c r="C307" s="29"/>
      <c r="D307" s="59"/>
    </row>
    <row r="308" spans="1:4" ht="12.75">
      <c r="A308" s="28"/>
      <c r="C308" s="29"/>
      <c r="D308" s="59"/>
    </row>
    <row r="309" spans="1:4" ht="12.75">
      <c r="A309" s="28"/>
      <c r="C309" s="29"/>
      <c r="D309" s="59"/>
    </row>
    <row r="310" spans="1:4" ht="12.75">
      <c r="A310" s="28"/>
      <c r="C310" s="29"/>
      <c r="D310" s="59"/>
    </row>
    <row r="311" spans="1:4" ht="12.75">
      <c r="A311" s="28"/>
      <c r="C311" s="29"/>
      <c r="D311" s="59"/>
    </row>
    <row r="312" spans="1:4" ht="12.75">
      <c r="A312" s="28"/>
      <c r="C312" s="29"/>
      <c r="D312" s="59"/>
    </row>
    <row r="313" spans="1:4" ht="12.75">
      <c r="A313" s="28"/>
      <c r="C313" s="29"/>
      <c r="D313" s="59"/>
    </row>
    <row r="314" spans="1:4" ht="12.75">
      <c r="A314" s="28"/>
      <c r="C314" s="29"/>
      <c r="D314" s="59"/>
    </row>
    <row r="315" spans="1:4" ht="14.25" customHeight="1">
      <c r="A315" s="28"/>
      <c r="C315" s="29"/>
      <c r="D315" s="59"/>
    </row>
    <row r="316" spans="1:4" ht="12.75">
      <c r="A316" s="28"/>
      <c r="C316" s="29"/>
      <c r="D316" s="59"/>
    </row>
    <row r="317" spans="1:4" ht="12.75">
      <c r="A317" s="28"/>
      <c r="C317" s="29"/>
      <c r="D317" s="59"/>
    </row>
    <row r="318" spans="1:4" ht="14.25" customHeight="1">
      <c r="A318" s="28"/>
      <c r="C318" s="29"/>
      <c r="D318" s="59"/>
    </row>
    <row r="319" spans="1:4" ht="12.75">
      <c r="A319" s="28"/>
      <c r="C319" s="29"/>
      <c r="D319" s="59"/>
    </row>
    <row r="320" spans="1:4" s="6" customFormat="1" ht="12.75">
      <c r="A320" s="28"/>
      <c r="B320" s="28"/>
      <c r="C320" s="29"/>
      <c r="D320" s="59"/>
    </row>
    <row r="321" spans="1:4" s="6" customFormat="1" ht="12.75">
      <c r="A321" s="28"/>
      <c r="B321" s="28"/>
      <c r="C321" s="29"/>
      <c r="D321" s="59"/>
    </row>
    <row r="322" spans="1:4" s="6" customFormat="1" ht="12.75">
      <c r="A322" s="28"/>
      <c r="B322" s="28"/>
      <c r="C322" s="29"/>
      <c r="D322" s="59"/>
    </row>
    <row r="323" spans="1:4" s="6" customFormat="1" ht="12.75">
      <c r="A323" s="28"/>
      <c r="B323" s="28"/>
      <c r="C323" s="29"/>
      <c r="D323" s="59"/>
    </row>
    <row r="324" spans="1:4" s="6" customFormat="1" ht="12.75">
      <c r="A324" s="28"/>
      <c r="B324" s="28"/>
      <c r="C324" s="29"/>
      <c r="D324" s="59"/>
    </row>
    <row r="325" spans="1:4" s="6" customFormat="1" ht="12.75">
      <c r="A325" s="28"/>
      <c r="B325" s="28"/>
      <c r="C325" s="29"/>
      <c r="D325" s="59"/>
    </row>
    <row r="326" spans="1:4" s="6" customFormat="1" ht="12.75">
      <c r="A326" s="28"/>
      <c r="B326" s="28"/>
      <c r="C326" s="29"/>
      <c r="D326" s="59"/>
    </row>
    <row r="327" spans="1:4" ht="12.75" customHeight="1">
      <c r="A327" s="28"/>
      <c r="C327" s="29"/>
      <c r="D327" s="59"/>
    </row>
    <row r="328" spans="1:4" s="15" customFormat="1" ht="12.75">
      <c r="A328" s="28"/>
      <c r="B328" s="28"/>
      <c r="C328" s="29"/>
      <c r="D328" s="59"/>
    </row>
    <row r="329" spans="1:4" s="15" customFormat="1" ht="12.75">
      <c r="A329" s="28"/>
      <c r="B329" s="28"/>
      <c r="C329" s="29"/>
      <c r="D329" s="59"/>
    </row>
    <row r="330" spans="1:4" s="15" customFormat="1" ht="12.75">
      <c r="A330" s="28"/>
      <c r="B330" s="28"/>
      <c r="C330" s="29"/>
      <c r="D330" s="59"/>
    </row>
    <row r="331" spans="1:4" s="15" customFormat="1" ht="12.75">
      <c r="A331" s="28"/>
      <c r="B331" s="28"/>
      <c r="C331" s="29"/>
      <c r="D331" s="59"/>
    </row>
    <row r="332" spans="1:4" s="15" customFormat="1" ht="12.75">
      <c r="A332" s="28"/>
      <c r="B332" s="28"/>
      <c r="C332" s="29"/>
      <c r="D332" s="59"/>
    </row>
    <row r="333" spans="1:4" s="15" customFormat="1" ht="12.75">
      <c r="A333" s="28"/>
      <c r="B333" s="28"/>
      <c r="C333" s="29"/>
      <c r="D333" s="59"/>
    </row>
    <row r="334" spans="1:4" s="15" customFormat="1" ht="12.75">
      <c r="A334" s="28"/>
      <c r="B334" s="28"/>
      <c r="C334" s="29"/>
      <c r="D334" s="59"/>
    </row>
    <row r="335" spans="1:4" s="15" customFormat="1" ht="18" customHeight="1">
      <c r="A335" s="28"/>
      <c r="B335" s="28"/>
      <c r="C335" s="29"/>
      <c r="D335" s="59"/>
    </row>
    <row r="336" spans="1:4" ht="12.75">
      <c r="A336" s="28"/>
      <c r="C336" s="29"/>
      <c r="D336" s="59"/>
    </row>
    <row r="337" spans="1:4" s="6" customFormat="1" ht="12.75">
      <c r="A337" s="28"/>
      <c r="B337" s="28"/>
      <c r="C337" s="29"/>
      <c r="D337" s="59"/>
    </row>
    <row r="338" spans="1:4" s="6" customFormat="1" ht="12.75">
      <c r="A338" s="28"/>
      <c r="B338" s="28"/>
      <c r="C338" s="29"/>
      <c r="D338" s="59"/>
    </row>
    <row r="339" spans="1:4" s="6" customFormat="1" ht="12.75">
      <c r="A339" s="28"/>
      <c r="B339" s="28"/>
      <c r="C339" s="29"/>
      <c r="D339" s="59"/>
    </row>
    <row r="340" spans="1:4" ht="12.75" customHeight="1">
      <c r="A340" s="28"/>
      <c r="C340" s="29"/>
      <c r="D340" s="59"/>
    </row>
    <row r="341" spans="1:4" s="6" customFormat="1" ht="12.75">
      <c r="A341" s="28"/>
      <c r="B341" s="28"/>
      <c r="C341" s="29"/>
      <c r="D341" s="59"/>
    </row>
    <row r="342" spans="1:4" s="6" customFormat="1" ht="12.75">
      <c r="A342" s="28"/>
      <c r="B342" s="28"/>
      <c r="C342" s="29"/>
      <c r="D342" s="59"/>
    </row>
    <row r="343" spans="1:4" s="6" customFormat="1" ht="12.75">
      <c r="A343" s="28"/>
      <c r="B343" s="28"/>
      <c r="C343" s="29"/>
      <c r="D343" s="59"/>
    </row>
    <row r="344" spans="1:4" s="6" customFormat="1" ht="12.75">
      <c r="A344" s="28"/>
      <c r="B344" s="28"/>
      <c r="C344" s="29"/>
      <c r="D344" s="59"/>
    </row>
    <row r="345" spans="1:4" s="6" customFormat="1" ht="12.75">
      <c r="A345" s="28"/>
      <c r="B345" s="28"/>
      <c r="C345" s="29"/>
      <c r="D345" s="59"/>
    </row>
    <row r="346" spans="1:4" s="6" customFormat="1" ht="12.75">
      <c r="A346" s="28"/>
      <c r="B346" s="28"/>
      <c r="C346" s="29"/>
      <c r="D346" s="59"/>
    </row>
    <row r="347" spans="1:4" ht="12.75">
      <c r="A347" s="28"/>
      <c r="C347" s="29"/>
      <c r="D347" s="59"/>
    </row>
    <row r="348" spans="1:4" ht="12.75">
      <c r="A348" s="28"/>
      <c r="C348" s="29"/>
      <c r="D348" s="59"/>
    </row>
    <row r="349" spans="1:4" ht="12.75">
      <c r="A349" s="28"/>
      <c r="C349" s="29"/>
      <c r="D349" s="59"/>
    </row>
    <row r="350" spans="1:4" ht="14.25" customHeight="1">
      <c r="A350" s="28"/>
      <c r="C350" s="29"/>
      <c r="D350" s="59"/>
    </row>
    <row r="351" spans="1:4" ht="12.75">
      <c r="A351" s="28"/>
      <c r="C351" s="29"/>
      <c r="D351" s="59"/>
    </row>
    <row r="352" spans="1:4" ht="12.75">
      <c r="A352" s="28"/>
      <c r="C352" s="29"/>
      <c r="D352" s="59"/>
    </row>
    <row r="353" spans="1:4" ht="12.75">
      <c r="A353" s="28"/>
      <c r="C353" s="29"/>
      <c r="D353" s="59"/>
    </row>
    <row r="354" spans="1:4" ht="12.75">
      <c r="A354" s="28"/>
      <c r="C354" s="29"/>
      <c r="D354" s="59"/>
    </row>
    <row r="355" spans="1:4" ht="12.75">
      <c r="A355" s="28"/>
      <c r="C355" s="29"/>
      <c r="D355" s="59"/>
    </row>
    <row r="356" spans="1:4" ht="12.75">
      <c r="A356" s="28"/>
      <c r="C356" s="29"/>
      <c r="D356" s="59"/>
    </row>
    <row r="357" spans="1:4" ht="12.75">
      <c r="A357" s="28"/>
      <c r="C357" s="29"/>
      <c r="D357" s="59"/>
    </row>
    <row r="358" spans="1:4" ht="12.75">
      <c r="A358" s="28"/>
      <c r="C358" s="29"/>
      <c r="D358" s="59"/>
    </row>
    <row r="359" spans="1:4" ht="12.75">
      <c r="A359" s="28"/>
      <c r="C359" s="29"/>
      <c r="D359" s="59"/>
    </row>
    <row r="360" spans="1:4" ht="12.75">
      <c r="A360" s="28"/>
      <c r="C360" s="29"/>
      <c r="D360" s="59"/>
    </row>
    <row r="361" spans="1:4" ht="12.75">
      <c r="A361" s="28"/>
      <c r="C361" s="29"/>
      <c r="D361" s="59"/>
    </row>
    <row r="362" spans="1:4" ht="12.75">
      <c r="A362" s="28"/>
      <c r="C362" s="29"/>
      <c r="D362" s="59"/>
    </row>
    <row r="363" spans="1:4" ht="12.75">
      <c r="A363" s="28"/>
      <c r="C363" s="29"/>
      <c r="D363" s="59"/>
    </row>
    <row r="364" spans="1:4" ht="12.75">
      <c r="A364" s="28"/>
      <c r="C364" s="29"/>
      <c r="D364" s="59"/>
    </row>
    <row r="365" spans="1:4" ht="12.75">
      <c r="A365" s="28"/>
      <c r="C365" s="29"/>
      <c r="D365" s="59"/>
    </row>
    <row r="366" spans="1:4" ht="12.75">
      <c r="A366" s="28"/>
      <c r="C366" s="29"/>
      <c r="D366" s="59"/>
    </row>
    <row r="367" spans="1:4" ht="12.75">
      <c r="A367" s="28"/>
      <c r="C367" s="29"/>
      <c r="D367" s="59"/>
    </row>
    <row r="368" spans="1:4" ht="12.75">
      <c r="A368" s="28"/>
      <c r="C368" s="29"/>
      <c r="D368" s="59"/>
    </row>
    <row r="369" spans="1:4" ht="12.75">
      <c r="A369" s="28"/>
      <c r="C369" s="29"/>
      <c r="D369" s="59"/>
    </row>
    <row r="370" spans="1:4" ht="12.75">
      <c r="A370" s="28"/>
      <c r="C370" s="29"/>
      <c r="D370" s="59"/>
    </row>
    <row r="371" spans="1:4" ht="12.75">
      <c r="A371" s="28"/>
      <c r="C371" s="29"/>
      <c r="D371" s="59"/>
    </row>
    <row r="372" spans="1:4" ht="12.75">
      <c r="A372" s="28"/>
      <c r="C372" s="29"/>
      <c r="D372" s="59"/>
    </row>
    <row r="373" spans="1:4" ht="12.75">
      <c r="A373" s="28"/>
      <c r="C373" s="29"/>
      <c r="D373" s="59"/>
    </row>
    <row r="374" spans="1:4" ht="12.75">
      <c r="A374" s="28"/>
      <c r="C374" s="29"/>
      <c r="D374" s="59"/>
    </row>
    <row r="375" spans="1:4" ht="12.75">
      <c r="A375" s="28"/>
      <c r="C375" s="29"/>
      <c r="D375" s="59"/>
    </row>
    <row r="376" spans="1:4" ht="12.75">
      <c r="A376" s="28"/>
      <c r="C376" s="29"/>
      <c r="D376" s="59"/>
    </row>
    <row r="377" spans="1:4" ht="12.75">
      <c r="A377" s="28"/>
      <c r="C377" s="29"/>
      <c r="D377" s="59"/>
    </row>
    <row r="378" spans="1:4" ht="12.75">
      <c r="A378" s="28"/>
      <c r="C378" s="29"/>
      <c r="D378" s="59"/>
    </row>
    <row r="379" spans="1:4" ht="12.75">
      <c r="A379" s="28"/>
      <c r="C379" s="29"/>
      <c r="D379" s="59"/>
    </row>
    <row r="380" spans="1:4" ht="12.75">
      <c r="A380" s="28"/>
      <c r="C380" s="29"/>
      <c r="D380" s="59"/>
    </row>
    <row r="381" spans="1:4" ht="12.75">
      <c r="A381" s="28"/>
      <c r="C381" s="29"/>
      <c r="D381" s="59"/>
    </row>
    <row r="382" spans="1:4" ht="12.75">
      <c r="A382" s="28"/>
      <c r="C382" s="29"/>
      <c r="D382" s="59"/>
    </row>
    <row r="383" spans="1:4" s="15" customFormat="1" ht="12.75">
      <c r="A383" s="28"/>
      <c r="B383" s="28"/>
      <c r="C383" s="29"/>
      <c r="D383" s="59"/>
    </row>
    <row r="384" spans="1:4" s="15" customFormat="1" ht="12.75">
      <c r="A384" s="28"/>
      <c r="B384" s="28"/>
      <c r="C384" s="29"/>
      <c r="D384" s="59"/>
    </row>
    <row r="385" spans="1:4" s="15" customFormat="1" ht="12.75">
      <c r="A385" s="28"/>
      <c r="B385" s="28"/>
      <c r="C385" s="29"/>
      <c r="D385" s="59"/>
    </row>
    <row r="386" spans="1:4" s="15" customFormat="1" ht="12.75">
      <c r="A386" s="28"/>
      <c r="B386" s="28"/>
      <c r="C386" s="29"/>
      <c r="D386" s="59"/>
    </row>
    <row r="387" spans="1:4" s="15" customFormat="1" ht="12.75">
      <c r="A387" s="28"/>
      <c r="B387" s="28"/>
      <c r="C387" s="29"/>
      <c r="D387" s="59"/>
    </row>
    <row r="388" spans="1:4" s="15" customFormat="1" ht="12.75">
      <c r="A388" s="28"/>
      <c r="B388" s="28"/>
      <c r="C388" s="29"/>
      <c r="D388" s="59"/>
    </row>
    <row r="389" spans="1:4" s="15" customFormat="1" ht="12.75">
      <c r="A389" s="28"/>
      <c r="B389" s="28"/>
      <c r="C389" s="29"/>
      <c r="D389" s="59"/>
    </row>
    <row r="390" spans="1:4" s="15" customFormat="1" ht="12.75">
      <c r="A390" s="28"/>
      <c r="B390" s="28"/>
      <c r="C390" s="29"/>
      <c r="D390" s="59"/>
    </row>
    <row r="391" spans="1:4" s="15" customFormat="1" ht="12.75">
      <c r="A391" s="28"/>
      <c r="B391" s="28"/>
      <c r="C391" s="29"/>
      <c r="D391" s="59"/>
    </row>
    <row r="392" spans="1:4" s="15" customFormat="1" ht="12.75">
      <c r="A392" s="28"/>
      <c r="B392" s="28"/>
      <c r="C392" s="29"/>
      <c r="D392" s="59"/>
    </row>
    <row r="393" spans="1:4" s="15" customFormat="1" ht="12.75">
      <c r="A393" s="28"/>
      <c r="B393" s="28"/>
      <c r="C393" s="29"/>
      <c r="D393" s="59"/>
    </row>
    <row r="394" spans="1:4" s="15" customFormat="1" ht="12.75">
      <c r="A394" s="28"/>
      <c r="B394" s="28"/>
      <c r="C394" s="29"/>
      <c r="D394" s="59"/>
    </row>
    <row r="395" spans="1:4" s="15" customFormat="1" ht="12.75">
      <c r="A395" s="28"/>
      <c r="B395" s="28"/>
      <c r="C395" s="29"/>
      <c r="D395" s="59"/>
    </row>
    <row r="396" spans="1:4" s="15" customFormat="1" ht="12.75">
      <c r="A396" s="28"/>
      <c r="B396" s="28"/>
      <c r="C396" s="29"/>
      <c r="D396" s="59"/>
    </row>
    <row r="397" spans="1:4" s="15" customFormat="1" ht="12.75">
      <c r="A397" s="28"/>
      <c r="B397" s="28"/>
      <c r="C397" s="29"/>
      <c r="D397" s="59"/>
    </row>
    <row r="398" spans="1:4" s="15" customFormat="1" ht="12.75">
      <c r="A398" s="28"/>
      <c r="B398" s="28"/>
      <c r="C398" s="29"/>
      <c r="D398" s="59"/>
    </row>
    <row r="399" spans="1:4" s="15" customFormat="1" ht="12.75">
      <c r="A399" s="28"/>
      <c r="B399" s="28"/>
      <c r="C399" s="29"/>
      <c r="D399" s="59"/>
    </row>
    <row r="400" spans="1:4" s="15" customFormat="1" ht="12.75">
      <c r="A400" s="28"/>
      <c r="B400" s="28"/>
      <c r="C400" s="29"/>
      <c r="D400" s="59"/>
    </row>
    <row r="401" spans="1:4" s="15" customFormat="1" ht="12.75">
      <c r="A401" s="28"/>
      <c r="B401" s="28"/>
      <c r="C401" s="29"/>
      <c r="D401" s="59"/>
    </row>
    <row r="402" spans="1:4" s="15" customFormat="1" ht="12.75">
      <c r="A402" s="28"/>
      <c r="B402" s="28"/>
      <c r="C402" s="29"/>
      <c r="D402" s="59"/>
    </row>
    <row r="403" spans="1:4" s="15" customFormat="1" ht="12.75">
      <c r="A403" s="28"/>
      <c r="B403" s="28"/>
      <c r="C403" s="29"/>
      <c r="D403" s="59"/>
    </row>
    <row r="404" spans="1:4" s="15" customFormat="1" ht="12.75">
      <c r="A404" s="28"/>
      <c r="B404" s="28"/>
      <c r="C404" s="29"/>
      <c r="D404" s="59"/>
    </row>
    <row r="405" spans="1:4" s="15" customFormat="1" ht="12.75">
      <c r="A405" s="28"/>
      <c r="B405" s="28"/>
      <c r="C405" s="29"/>
      <c r="D405" s="59"/>
    </row>
    <row r="406" spans="1:4" s="15" customFormat="1" ht="12.75">
      <c r="A406" s="28"/>
      <c r="B406" s="28"/>
      <c r="C406" s="29"/>
      <c r="D406" s="59"/>
    </row>
    <row r="407" spans="1:4" s="15" customFormat="1" ht="12.75">
      <c r="A407" s="28"/>
      <c r="B407" s="28"/>
      <c r="C407" s="29"/>
      <c r="D407" s="59"/>
    </row>
    <row r="408" spans="1:4" s="15" customFormat="1" ht="12.75">
      <c r="A408" s="28"/>
      <c r="B408" s="28"/>
      <c r="C408" s="29"/>
      <c r="D408" s="59"/>
    </row>
    <row r="409" spans="1:4" s="15" customFormat="1" ht="12.75">
      <c r="A409" s="28"/>
      <c r="B409" s="28"/>
      <c r="C409" s="29"/>
      <c r="D409" s="59"/>
    </row>
    <row r="410" spans="1:4" s="15" customFormat="1" ht="12.75">
      <c r="A410" s="28"/>
      <c r="B410" s="28"/>
      <c r="C410" s="29"/>
      <c r="D410" s="59"/>
    </row>
    <row r="411" spans="1:4" s="15" customFormat="1" ht="18" customHeight="1">
      <c r="A411" s="28"/>
      <c r="B411" s="28"/>
      <c r="C411" s="29"/>
      <c r="D411" s="59"/>
    </row>
    <row r="412" spans="1:4" ht="12.75">
      <c r="A412" s="28"/>
      <c r="C412" s="29"/>
      <c r="D412" s="59"/>
    </row>
    <row r="413" spans="1:4" s="15" customFormat="1" ht="12.75">
      <c r="A413" s="28"/>
      <c r="B413" s="28"/>
      <c r="C413" s="29"/>
      <c r="D413" s="59"/>
    </row>
    <row r="414" spans="1:4" s="15" customFormat="1" ht="12.75">
      <c r="A414" s="28"/>
      <c r="B414" s="28"/>
      <c r="C414" s="29"/>
      <c r="D414" s="59"/>
    </row>
    <row r="415" spans="1:4" s="15" customFormat="1" ht="12.75">
      <c r="A415" s="28"/>
      <c r="B415" s="28"/>
      <c r="C415" s="29"/>
      <c r="D415" s="59"/>
    </row>
    <row r="416" spans="1:4" s="15" customFormat="1" ht="18" customHeight="1">
      <c r="A416" s="28"/>
      <c r="B416" s="28"/>
      <c r="C416" s="29"/>
      <c r="D416" s="59"/>
    </row>
    <row r="417" spans="1:4" ht="12.75">
      <c r="A417" s="28"/>
      <c r="C417" s="29"/>
      <c r="D417" s="59"/>
    </row>
    <row r="418" spans="1:4" ht="14.25" customHeight="1">
      <c r="A418" s="28"/>
      <c r="C418" s="29"/>
      <c r="D418" s="59"/>
    </row>
    <row r="419" spans="1:4" ht="14.25" customHeight="1">
      <c r="A419" s="28"/>
      <c r="C419" s="29"/>
      <c r="D419" s="59"/>
    </row>
    <row r="420" spans="1:4" ht="14.25" customHeight="1">
      <c r="A420" s="28"/>
      <c r="C420" s="29"/>
      <c r="D420" s="59"/>
    </row>
    <row r="421" spans="1:4" ht="12.75">
      <c r="A421" s="28"/>
      <c r="C421" s="29"/>
      <c r="D421" s="59"/>
    </row>
    <row r="422" spans="1:4" ht="14.25" customHeight="1">
      <c r="A422" s="28"/>
      <c r="C422" s="29"/>
      <c r="D422" s="59"/>
    </row>
    <row r="423" spans="1:4" ht="12.75">
      <c r="A423" s="28"/>
      <c r="C423" s="29"/>
      <c r="D423" s="59"/>
    </row>
    <row r="424" spans="1:4" ht="14.25" customHeight="1">
      <c r="A424" s="28"/>
      <c r="C424" s="29"/>
      <c r="D424" s="59"/>
    </row>
    <row r="425" spans="1:4" ht="12.75">
      <c r="A425" s="28"/>
      <c r="C425" s="29"/>
      <c r="D425" s="59"/>
    </row>
    <row r="426" spans="1:4" s="15" customFormat="1" ht="30" customHeight="1">
      <c r="A426" s="28"/>
      <c r="B426" s="28"/>
      <c r="C426" s="29"/>
      <c r="D426" s="59"/>
    </row>
    <row r="427" spans="1:4" s="15" customFormat="1" ht="12.75">
      <c r="A427" s="28"/>
      <c r="B427" s="28"/>
      <c r="C427" s="29"/>
      <c r="D427" s="59"/>
    </row>
    <row r="428" spans="1:4" s="15" customFormat="1" ht="12.75">
      <c r="A428" s="28"/>
      <c r="B428" s="28"/>
      <c r="C428" s="29"/>
      <c r="D428" s="59"/>
    </row>
    <row r="429" spans="1:4" s="15" customFormat="1" ht="12.75">
      <c r="A429" s="28"/>
      <c r="B429" s="28"/>
      <c r="C429" s="29"/>
      <c r="D429" s="59"/>
    </row>
    <row r="430" spans="1:4" s="15" customFormat="1" ht="12.75">
      <c r="A430" s="28"/>
      <c r="B430" s="28"/>
      <c r="C430" s="29"/>
      <c r="D430" s="59"/>
    </row>
    <row r="431" spans="1:4" s="15" customFormat="1" ht="12.75">
      <c r="A431" s="28"/>
      <c r="B431" s="28"/>
      <c r="C431" s="29"/>
      <c r="D431" s="59"/>
    </row>
    <row r="432" spans="1:4" s="15" customFormat="1" ht="12.75">
      <c r="A432" s="28"/>
      <c r="B432" s="28"/>
      <c r="C432" s="29"/>
      <c r="D432" s="59"/>
    </row>
    <row r="433" spans="1:4" s="15" customFormat="1" ht="12.75">
      <c r="A433" s="28"/>
      <c r="B433" s="28"/>
      <c r="C433" s="29"/>
      <c r="D433" s="59"/>
    </row>
    <row r="434" spans="1:4" s="15" customFormat="1" ht="12.75">
      <c r="A434" s="28"/>
      <c r="B434" s="28"/>
      <c r="C434" s="29"/>
      <c r="D434" s="59"/>
    </row>
    <row r="435" spans="1:4" s="15" customFormat="1" ht="12.75">
      <c r="A435" s="28"/>
      <c r="B435" s="28"/>
      <c r="C435" s="29"/>
      <c r="D435" s="59"/>
    </row>
    <row r="436" spans="1:4" s="15" customFormat="1" ht="12.75">
      <c r="A436" s="28"/>
      <c r="B436" s="28"/>
      <c r="C436" s="29"/>
      <c r="D436" s="59"/>
    </row>
    <row r="437" spans="1:4" s="15" customFormat="1" ht="12.75">
      <c r="A437" s="28"/>
      <c r="B437" s="28"/>
      <c r="C437" s="29"/>
      <c r="D437" s="59"/>
    </row>
    <row r="438" spans="1:4" s="15" customFormat="1" ht="12.75">
      <c r="A438" s="28"/>
      <c r="B438" s="28"/>
      <c r="C438" s="29"/>
      <c r="D438" s="59"/>
    </row>
    <row r="439" spans="1:4" s="15" customFormat="1" ht="12.75">
      <c r="A439" s="28"/>
      <c r="B439" s="28"/>
      <c r="C439" s="29"/>
      <c r="D439" s="59"/>
    </row>
    <row r="440" spans="1:4" s="15" customFormat="1" ht="12.75">
      <c r="A440" s="28"/>
      <c r="B440" s="28"/>
      <c r="C440" s="29"/>
      <c r="D440" s="59"/>
    </row>
    <row r="441" spans="1:4" ht="12.75">
      <c r="A441" s="28"/>
      <c r="C441" s="29"/>
      <c r="D441" s="59"/>
    </row>
    <row r="442" spans="1:4" ht="12.75">
      <c r="A442" s="28"/>
      <c r="C442" s="29"/>
      <c r="D442" s="59"/>
    </row>
    <row r="443" spans="1:4" ht="18" customHeight="1">
      <c r="A443" s="28"/>
      <c r="C443" s="29"/>
      <c r="D443" s="59"/>
    </row>
    <row r="444" spans="1:4" ht="20.25" customHeight="1">
      <c r="A444" s="28"/>
      <c r="C444" s="29"/>
      <c r="D444" s="59"/>
    </row>
    <row r="445" spans="1:4" ht="12.75">
      <c r="A445" s="28"/>
      <c r="C445" s="29"/>
      <c r="D445" s="59"/>
    </row>
    <row r="446" spans="1:4" ht="12.75">
      <c r="A446" s="28"/>
      <c r="C446" s="29"/>
      <c r="D446" s="59"/>
    </row>
    <row r="447" spans="1:4" ht="12.75">
      <c r="A447" s="28"/>
      <c r="C447" s="29"/>
      <c r="D447" s="59"/>
    </row>
    <row r="448" spans="1:4" ht="12.75">
      <c r="A448" s="28"/>
      <c r="C448" s="29"/>
      <c r="D448" s="59"/>
    </row>
    <row r="449" spans="1:4" ht="12.75">
      <c r="A449" s="28"/>
      <c r="C449" s="29"/>
      <c r="D449" s="59"/>
    </row>
    <row r="450" spans="1:4" ht="12.75">
      <c r="A450" s="28"/>
      <c r="C450" s="29"/>
      <c r="D450" s="59"/>
    </row>
    <row r="451" spans="1:4" ht="12.75">
      <c r="A451" s="28"/>
      <c r="C451" s="29"/>
      <c r="D451" s="59"/>
    </row>
    <row r="452" spans="1:4" ht="12.75">
      <c r="A452" s="28"/>
      <c r="C452" s="29"/>
      <c r="D452" s="59"/>
    </row>
    <row r="453" spans="1:4" ht="12.75">
      <c r="A453" s="28"/>
      <c r="C453" s="29"/>
      <c r="D453" s="59"/>
    </row>
    <row r="454" spans="1:4" ht="12.75">
      <c r="A454" s="28"/>
      <c r="C454" s="29"/>
      <c r="D454" s="59"/>
    </row>
    <row r="455" spans="1:4" ht="12.75">
      <c r="A455" s="28"/>
      <c r="C455" s="29"/>
      <c r="D455" s="59"/>
    </row>
    <row r="456" spans="1:4" ht="12.75">
      <c r="A456" s="28"/>
      <c r="C456" s="29"/>
      <c r="D456" s="59"/>
    </row>
    <row r="457" spans="1:4" ht="12.75">
      <c r="A457" s="28"/>
      <c r="C457" s="29"/>
      <c r="D457" s="59"/>
    </row>
    <row r="458" spans="1:4" ht="12.75">
      <c r="A458" s="28"/>
      <c r="C458" s="29"/>
      <c r="D458" s="59"/>
    </row>
    <row r="459" spans="1:4" ht="12.75">
      <c r="A459" s="28"/>
      <c r="C459" s="29"/>
      <c r="D459" s="59"/>
    </row>
    <row r="460" spans="1:4" ht="12.75">
      <c r="A460" s="28"/>
      <c r="C460" s="29"/>
      <c r="D460" s="59"/>
    </row>
    <row r="461" spans="1:4" ht="12.75">
      <c r="A461" s="28"/>
      <c r="C461" s="29"/>
      <c r="D461" s="59"/>
    </row>
    <row r="462" spans="1:4" ht="12.75">
      <c r="A462" s="28"/>
      <c r="C462" s="29"/>
      <c r="D462" s="59"/>
    </row>
    <row r="463" spans="1:4" ht="12.75">
      <c r="A463" s="28"/>
      <c r="C463" s="29"/>
      <c r="D463" s="59"/>
    </row>
    <row r="464" spans="1:4" ht="12.75">
      <c r="A464" s="28"/>
      <c r="C464" s="29"/>
      <c r="D464" s="59"/>
    </row>
    <row r="465" spans="1:4" ht="12.75">
      <c r="A465" s="28"/>
      <c r="C465" s="29"/>
      <c r="D465" s="59"/>
    </row>
    <row r="466" spans="1:4" ht="12.75">
      <c r="A466" s="28"/>
      <c r="C466" s="29"/>
      <c r="D466" s="59"/>
    </row>
    <row r="467" spans="1:4" ht="12.75">
      <c r="A467" s="28"/>
      <c r="C467" s="29"/>
      <c r="D467" s="59"/>
    </row>
    <row r="468" spans="1:4" ht="12.75">
      <c r="A468" s="28"/>
      <c r="C468" s="29"/>
      <c r="D468" s="59"/>
    </row>
    <row r="469" spans="1:4" ht="12.75">
      <c r="A469" s="28"/>
      <c r="C469" s="29"/>
      <c r="D469" s="59"/>
    </row>
    <row r="470" spans="1:4" ht="12.75">
      <c r="A470" s="28"/>
      <c r="C470" s="29"/>
      <c r="D470" s="59"/>
    </row>
    <row r="471" spans="1:4" ht="12.75">
      <c r="A471" s="28"/>
      <c r="C471" s="29"/>
      <c r="D471" s="59"/>
    </row>
    <row r="472" spans="1:4" ht="12.75">
      <c r="A472" s="28"/>
      <c r="C472" s="29"/>
      <c r="D472" s="59"/>
    </row>
    <row r="473" spans="1:4" ht="12.75">
      <c r="A473" s="28"/>
      <c r="C473" s="29"/>
      <c r="D473" s="59"/>
    </row>
    <row r="474" spans="1:4" ht="12.75">
      <c r="A474" s="28"/>
      <c r="C474" s="29"/>
      <c r="D474" s="59"/>
    </row>
    <row r="475" spans="1:4" ht="12.75">
      <c r="A475" s="28"/>
      <c r="C475" s="29"/>
      <c r="D475" s="59"/>
    </row>
    <row r="476" spans="1:4" ht="12.75">
      <c r="A476" s="28"/>
      <c r="C476" s="29"/>
      <c r="D476" s="59"/>
    </row>
    <row r="477" spans="1:4" ht="12.75">
      <c r="A477" s="28"/>
      <c r="C477" s="29"/>
      <c r="D477" s="59"/>
    </row>
    <row r="478" spans="1:4" ht="12.75">
      <c r="A478" s="28"/>
      <c r="C478" s="29"/>
      <c r="D478" s="59"/>
    </row>
    <row r="479" spans="1:4" ht="12.75">
      <c r="A479" s="28"/>
      <c r="C479" s="29"/>
      <c r="D479" s="59"/>
    </row>
    <row r="480" spans="1:4" ht="12.75">
      <c r="A480" s="28"/>
      <c r="C480" s="29"/>
      <c r="D480" s="59"/>
    </row>
    <row r="481" spans="1:4" ht="12.75">
      <c r="A481" s="28"/>
      <c r="C481" s="29"/>
      <c r="D481" s="59"/>
    </row>
    <row r="482" spans="1:4" ht="12.75">
      <c r="A482" s="28"/>
      <c r="C482" s="29"/>
      <c r="D482" s="59"/>
    </row>
    <row r="483" spans="1:4" ht="12.75">
      <c r="A483" s="28"/>
      <c r="C483" s="29"/>
      <c r="D483" s="59"/>
    </row>
    <row r="484" spans="1:4" ht="12.75">
      <c r="A484" s="28"/>
      <c r="C484" s="29"/>
      <c r="D484" s="59"/>
    </row>
    <row r="485" spans="1:4" ht="12.75">
      <c r="A485" s="28"/>
      <c r="C485" s="29"/>
      <c r="D485" s="59"/>
    </row>
    <row r="486" spans="1:4" ht="12.75">
      <c r="A486" s="28"/>
      <c r="C486" s="29"/>
      <c r="D486" s="59"/>
    </row>
    <row r="487" spans="1:4" ht="12.75">
      <c r="A487" s="28"/>
      <c r="C487" s="29"/>
      <c r="D487" s="59"/>
    </row>
    <row r="488" spans="1:4" ht="12.75">
      <c r="A488" s="28"/>
      <c r="C488" s="29"/>
      <c r="D488" s="59"/>
    </row>
    <row r="489" spans="1:4" ht="12.75">
      <c r="A489" s="28"/>
      <c r="C489" s="29"/>
      <c r="D489" s="59"/>
    </row>
    <row r="490" spans="1:4" ht="12.75">
      <c r="A490" s="28"/>
      <c r="C490" s="29"/>
      <c r="D490" s="59"/>
    </row>
    <row r="491" spans="1:4" ht="12.75">
      <c r="A491" s="28"/>
      <c r="C491" s="29"/>
      <c r="D491" s="59"/>
    </row>
    <row r="492" spans="1:4" ht="12.75">
      <c r="A492" s="28"/>
      <c r="C492" s="29"/>
      <c r="D492" s="59"/>
    </row>
    <row r="493" spans="1:4" ht="12.75">
      <c r="A493" s="28"/>
      <c r="C493" s="29"/>
      <c r="D493" s="59"/>
    </row>
    <row r="494" spans="1:4" ht="12.75">
      <c r="A494" s="28"/>
      <c r="C494" s="29"/>
      <c r="D494" s="59"/>
    </row>
    <row r="495" spans="1:4" ht="12.75">
      <c r="A495" s="28"/>
      <c r="C495" s="29"/>
      <c r="D495" s="59"/>
    </row>
    <row r="496" spans="1:4" ht="12.75">
      <c r="A496" s="28"/>
      <c r="C496" s="29"/>
      <c r="D496" s="59"/>
    </row>
    <row r="497" spans="1:4" ht="12.75">
      <c r="A497" s="28"/>
      <c r="C497" s="29"/>
      <c r="D497" s="59"/>
    </row>
    <row r="498" spans="1:4" ht="12.75">
      <c r="A498" s="28"/>
      <c r="C498" s="29"/>
      <c r="D498" s="59"/>
    </row>
    <row r="499" spans="1:4" ht="12.75">
      <c r="A499" s="28"/>
      <c r="C499" s="29"/>
      <c r="D499" s="59"/>
    </row>
    <row r="500" spans="1:4" ht="12.75">
      <c r="A500" s="28"/>
      <c r="C500" s="29"/>
      <c r="D500" s="59"/>
    </row>
    <row r="501" spans="1:4" ht="12.75">
      <c r="A501" s="28"/>
      <c r="C501" s="29"/>
      <c r="D501" s="59"/>
    </row>
    <row r="502" spans="1:4" ht="12.75">
      <c r="A502" s="28"/>
      <c r="C502" s="29"/>
      <c r="D502" s="59"/>
    </row>
    <row r="503" spans="1:4" ht="12.75">
      <c r="A503" s="28"/>
      <c r="C503" s="29"/>
      <c r="D503" s="59"/>
    </row>
    <row r="504" spans="1:4" ht="12.75">
      <c r="A504" s="28"/>
      <c r="C504" s="29"/>
      <c r="D504" s="59"/>
    </row>
    <row r="505" spans="1:4" ht="12.75">
      <c r="A505" s="28"/>
      <c r="C505" s="29"/>
      <c r="D505" s="59"/>
    </row>
    <row r="506" spans="1:4" ht="12.75">
      <c r="A506" s="28"/>
      <c r="C506" s="29"/>
      <c r="D506" s="59"/>
    </row>
    <row r="507" spans="1:4" ht="12.75">
      <c r="A507" s="28"/>
      <c r="C507" s="29"/>
      <c r="D507" s="59"/>
    </row>
    <row r="508" spans="1:4" ht="12.75">
      <c r="A508" s="28"/>
      <c r="C508" s="29"/>
      <c r="D508" s="59"/>
    </row>
    <row r="509" spans="1:4" ht="12.75">
      <c r="A509" s="28"/>
      <c r="C509" s="29"/>
      <c r="D509" s="59"/>
    </row>
    <row r="510" spans="1:4" ht="12.75">
      <c r="A510" s="28"/>
      <c r="C510" s="29"/>
      <c r="D510" s="59"/>
    </row>
    <row r="511" spans="1:4" ht="12.75">
      <c r="A511" s="28"/>
      <c r="C511" s="29"/>
      <c r="D511" s="59"/>
    </row>
    <row r="512" spans="1:4" ht="12.75">
      <c r="A512" s="28"/>
      <c r="C512" s="29"/>
      <c r="D512" s="59"/>
    </row>
    <row r="513" spans="1:4" ht="12.75">
      <c r="A513" s="28"/>
      <c r="C513" s="29"/>
      <c r="D513" s="59"/>
    </row>
    <row r="514" spans="1:4" ht="12.75">
      <c r="A514" s="28"/>
      <c r="C514" s="29"/>
      <c r="D514" s="59"/>
    </row>
    <row r="515" spans="1:4" ht="12.75">
      <c r="A515" s="28"/>
      <c r="C515" s="29"/>
      <c r="D515" s="59"/>
    </row>
    <row r="516" spans="1:4" ht="12.75">
      <c r="A516" s="28"/>
      <c r="C516" s="29"/>
      <c r="D516" s="59"/>
    </row>
    <row r="517" spans="1:4" ht="12.75">
      <c r="A517" s="28"/>
      <c r="C517" s="29"/>
      <c r="D517" s="59"/>
    </row>
    <row r="518" spans="1:4" ht="12.75">
      <c r="A518" s="28"/>
      <c r="C518" s="29"/>
      <c r="D518" s="59"/>
    </row>
    <row r="519" spans="1:4" ht="12.75">
      <c r="A519" s="28"/>
      <c r="C519" s="29"/>
      <c r="D519" s="59"/>
    </row>
    <row r="520" spans="1:4" ht="12.75">
      <c r="A520" s="28"/>
      <c r="C520" s="29"/>
      <c r="D520" s="59"/>
    </row>
    <row r="521" spans="1:4" ht="12.75">
      <c r="A521" s="28"/>
      <c r="C521" s="29"/>
      <c r="D521" s="59"/>
    </row>
    <row r="522" spans="1:4" ht="12.75">
      <c r="A522" s="28"/>
      <c r="C522" s="29"/>
      <c r="D522" s="59"/>
    </row>
    <row r="523" spans="1:4" ht="12.75">
      <c r="A523" s="28"/>
      <c r="C523" s="29"/>
      <c r="D523" s="59"/>
    </row>
    <row r="524" spans="1:4" ht="12.75">
      <c r="A524" s="28"/>
      <c r="C524" s="29"/>
      <c r="D524" s="59"/>
    </row>
    <row r="525" spans="1:4" ht="12.75">
      <c r="A525" s="28"/>
      <c r="C525" s="29"/>
      <c r="D525" s="59"/>
    </row>
    <row r="526" spans="1:4" ht="12.75">
      <c r="A526" s="28"/>
      <c r="C526" s="29"/>
      <c r="D526" s="59"/>
    </row>
    <row r="527" spans="1:4" ht="12.75">
      <c r="A527" s="28"/>
      <c r="C527" s="29"/>
      <c r="D527" s="59"/>
    </row>
    <row r="528" spans="1:4" ht="12.75">
      <c r="A528" s="28"/>
      <c r="C528" s="29"/>
      <c r="D528" s="59"/>
    </row>
    <row r="529" spans="1:4" ht="12.75">
      <c r="A529" s="28"/>
      <c r="C529" s="29"/>
      <c r="D529" s="59"/>
    </row>
    <row r="530" spans="1:4" ht="12.75">
      <c r="A530" s="28"/>
      <c r="C530" s="29"/>
      <c r="D530" s="59"/>
    </row>
    <row r="531" spans="1:4" ht="12.75">
      <c r="A531" s="28"/>
      <c r="C531" s="29"/>
      <c r="D531" s="59"/>
    </row>
    <row r="532" spans="1:4" ht="12.75">
      <c r="A532" s="28"/>
      <c r="C532" s="29"/>
      <c r="D532" s="59"/>
    </row>
    <row r="533" spans="1:4" ht="12.75">
      <c r="A533" s="28"/>
      <c r="C533" s="29"/>
      <c r="D533" s="59"/>
    </row>
    <row r="534" spans="1:4" ht="12.75">
      <c r="A534" s="28"/>
      <c r="C534" s="29"/>
      <c r="D534" s="59"/>
    </row>
    <row r="535" spans="1:4" ht="12.75">
      <c r="A535" s="28"/>
      <c r="C535" s="29"/>
      <c r="D535" s="59"/>
    </row>
    <row r="536" spans="1:4" ht="12.75">
      <c r="A536" s="28"/>
      <c r="C536" s="29"/>
      <c r="D536" s="59"/>
    </row>
    <row r="537" spans="1:4" ht="12.75">
      <c r="A537" s="28"/>
      <c r="C537" s="29"/>
      <c r="D537" s="59"/>
    </row>
    <row r="538" spans="1:4" ht="12.75">
      <c r="A538" s="28"/>
      <c r="C538" s="29"/>
      <c r="D538" s="59"/>
    </row>
    <row r="539" spans="1:4" ht="12.75">
      <c r="A539" s="28"/>
      <c r="C539" s="29"/>
      <c r="D539" s="59"/>
    </row>
    <row r="540" spans="1:4" ht="12.75">
      <c r="A540" s="28"/>
      <c r="C540" s="29"/>
      <c r="D540" s="59"/>
    </row>
    <row r="541" spans="1:4" ht="12.75">
      <c r="A541" s="28"/>
      <c r="C541" s="29"/>
      <c r="D541" s="59"/>
    </row>
    <row r="542" spans="1:4" ht="12.75">
      <c r="A542" s="28"/>
      <c r="C542" s="29"/>
      <c r="D542" s="59"/>
    </row>
    <row r="543" spans="1:4" ht="12.75">
      <c r="A543" s="28"/>
      <c r="C543" s="29"/>
      <c r="D543" s="59"/>
    </row>
    <row r="544" spans="1:4" ht="12.75">
      <c r="A544" s="28"/>
      <c r="C544" s="29"/>
      <c r="D544" s="59"/>
    </row>
    <row r="545" spans="1:4" ht="12.75">
      <c r="A545" s="28"/>
      <c r="C545" s="29"/>
      <c r="D545" s="59"/>
    </row>
    <row r="546" spans="1:4" ht="12.75">
      <c r="A546" s="28"/>
      <c r="C546" s="29"/>
      <c r="D546" s="59"/>
    </row>
    <row r="547" spans="1:4" ht="12.75">
      <c r="A547" s="28"/>
      <c r="C547" s="29"/>
      <c r="D547" s="59"/>
    </row>
    <row r="548" spans="1:4" ht="12.75">
      <c r="A548" s="28"/>
      <c r="C548" s="29"/>
      <c r="D548" s="59"/>
    </row>
    <row r="549" spans="1:4" ht="12.75">
      <c r="A549" s="28"/>
      <c r="C549" s="29"/>
      <c r="D549" s="59"/>
    </row>
    <row r="550" spans="1:4" ht="12.75">
      <c r="A550" s="28"/>
      <c r="C550" s="29"/>
      <c r="D550" s="59"/>
    </row>
    <row r="551" spans="1:4" ht="12.75">
      <c r="A551" s="28"/>
      <c r="C551" s="29"/>
      <c r="D551" s="59"/>
    </row>
    <row r="552" spans="1:4" ht="12.75">
      <c r="A552" s="28"/>
      <c r="C552" s="29"/>
      <c r="D552" s="59"/>
    </row>
    <row r="553" spans="1:4" ht="12.75">
      <c r="A553" s="28"/>
      <c r="C553" s="29"/>
      <c r="D553" s="59"/>
    </row>
    <row r="554" spans="1:4" ht="12.75">
      <c r="A554" s="28"/>
      <c r="C554" s="29"/>
      <c r="D554" s="59"/>
    </row>
    <row r="555" spans="1:4" ht="12.75">
      <c r="A555" s="28"/>
      <c r="C555" s="29"/>
      <c r="D555" s="59"/>
    </row>
    <row r="556" spans="1:4" ht="12.75">
      <c r="A556" s="28"/>
      <c r="C556" s="29"/>
      <c r="D556" s="59"/>
    </row>
    <row r="557" spans="1:4" ht="12.75">
      <c r="A557" s="28"/>
      <c r="C557" s="29"/>
      <c r="D557" s="59"/>
    </row>
    <row r="558" spans="1:4" ht="12.75">
      <c r="A558" s="28"/>
      <c r="C558" s="29"/>
      <c r="D558" s="59"/>
    </row>
    <row r="559" spans="1:4" ht="12.75">
      <c r="A559" s="28"/>
      <c r="C559" s="29"/>
      <c r="D559" s="59"/>
    </row>
    <row r="560" spans="1:4" ht="12.75">
      <c r="A560" s="28"/>
      <c r="C560" s="29"/>
      <c r="D560" s="59"/>
    </row>
    <row r="561" spans="1:4" ht="12.75">
      <c r="A561" s="28"/>
      <c r="C561" s="29"/>
      <c r="D561" s="59"/>
    </row>
    <row r="562" spans="1:4" ht="12.75">
      <c r="A562" s="28"/>
      <c r="C562" s="29"/>
      <c r="D562" s="59"/>
    </row>
    <row r="563" spans="1:4" ht="12.75">
      <c r="A563" s="28"/>
      <c r="C563" s="29"/>
      <c r="D563" s="59"/>
    </row>
    <row r="564" spans="1:4" ht="12.75">
      <c r="A564" s="28"/>
      <c r="C564" s="29"/>
      <c r="D564" s="59"/>
    </row>
    <row r="565" spans="1:4" ht="12.75">
      <c r="A565" s="28"/>
      <c r="C565" s="29"/>
      <c r="D565" s="59"/>
    </row>
    <row r="566" spans="1:4" ht="12.75">
      <c r="A566" s="28"/>
      <c r="C566" s="29"/>
      <c r="D566" s="59"/>
    </row>
    <row r="567" spans="1:4" ht="12.75">
      <c r="A567" s="28"/>
      <c r="C567" s="29"/>
      <c r="D567" s="59"/>
    </row>
    <row r="568" spans="1:4" ht="12.75">
      <c r="A568" s="28"/>
      <c r="C568" s="29"/>
      <c r="D568" s="59"/>
    </row>
    <row r="569" spans="1:4" ht="12.75">
      <c r="A569" s="28"/>
      <c r="C569" s="29"/>
      <c r="D569" s="59"/>
    </row>
    <row r="570" spans="1:4" ht="12.75">
      <c r="A570" s="28"/>
      <c r="C570" s="29"/>
      <c r="D570" s="59"/>
    </row>
    <row r="571" spans="1:4" ht="12.75">
      <c r="A571" s="28"/>
      <c r="C571" s="29"/>
      <c r="D571" s="59"/>
    </row>
    <row r="572" spans="1:4" ht="12.75">
      <c r="A572" s="28"/>
      <c r="C572" s="29"/>
      <c r="D572" s="59"/>
    </row>
    <row r="573" spans="1:4" ht="12.75">
      <c r="A573" s="28"/>
      <c r="C573" s="29"/>
      <c r="D573" s="59"/>
    </row>
    <row r="574" spans="1:4" ht="12.75">
      <c r="A574" s="28"/>
      <c r="C574" s="29"/>
      <c r="D574" s="59"/>
    </row>
    <row r="575" spans="1:4" ht="12.75">
      <c r="A575" s="28"/>
      <c r="C575" s="29"/>
      <c r="D575" s="59"/>
    </row>
    <row r="576" spans="1:4" ht="12.75">
      <c r="A576" s="28"/>
      <c r="C576" s="29"/>
      <c r="D576" s="59"/>
    </row>
    <row r="577" spans="1:4" ht="12.75">
      <c r="A577" s="28"/>
      <c r="C577" s="29"/>
      <c r="D577" s="59"/>
    </row>
    <row r="578" spans="1:4" ht="12.75">
      <c r="A578" s="28"/>
      <c r="C578" s="29"/>
      <c r="D578" s="59"/>
    </row>
    <row r="579" spans="1:4" ht="12.75">
      <c r="A579" s="28"/>
      <c r="C579" s="29"/>
      <c r="D579" s="59"/>
    </row>
    <row r="580" spans="1:4" ht="12.75">
      <c r="A580" s="28"/>
      <c r="C580" s="29"/>
      <c r="D580" s="59"/>
    </row>
    <row r="581" spans="1:4" ht="12.75">
      <c r="A581" s="28"/>
      <c r="C581" s="29"/>
      <c r="D581" s="59"/>
    </row>
    <row r="582" spans="1:4" ht="12.75">
      <c r="A582" s="28"/>
      <c r="C582" s="29"/>
      <c r="D582" s="59"/>
    </row>
    <row r="583" spans="1:4" ht="12.75">
      <c r="A583" s="28"/>
      <c r="C583" s="29"/>
      <c r="D583" s="59"/>
    </row>
    <row r="584" spans="1:4" ht="12.75">
      <c r="A584" s="28"/>
      <c r="C584" s="29"/>
      <c r="D584" s="59"/>
    </row>
    <row r="585" spans="1:4" ht="12.75">
      <c r="A585" s="28"/>
      <c r="C585" s="29"/>
      <c r="D585" s="59"/>
    </row>
    <row r="586" spans="1:4" ht="12.75">
      <c r="A586" s="28"/>
      <c r="C586" s="29"/>
      <c r="D586" s="59"/>
    </row>
    <row r="587" spans="1:4" ht="12.75">
      <c r="A587" s="28"/>
      <c r="C587" s="29"/>
      <c r="D587" s="59"/>
    </row>
    <row r="588" spans="1:4" ht="12.75">
      <c r="A588" s="28"/>
      <c r="C588" s="29"/>
      <c r="D588" s="59"/>
    </row>
    <row r="589" spans="1:4" ht="12.75">
      <c r="A589" s="28"/>
      <c r="C589" s="29"/>
      <c r="D589" s="59"/>
    </row>
    <row r="590" spans="1:4" ht="12.75">
      <c r="A590" s="28"/>
      <c r="C590" s="29"/>
      <c r="D590" s="59"/>
    </row>
    <row r="591" spans="1:4" ht="12.75">
      <c r="A591" s="28"/>
      <c r="C591" s="29"/>
      <c r="D591" s="59"/>
    </row>
    <row r="592" spans="1:4" ht="12.75">
      <c r="A592" s="28"/>
      <c r="C592" s="29"/>
      <c r="D592" s="59"/>
    </row>
    <row r="593" spans="1:4" ht="12.75">
      <c r="A593" s="28"/>
      <c r="C593" s="29"/>
      <c r="D593" s="59"/>
    </row>
    <row r="594" spans="1:4" ht="12.75">
      <c r="A594" s="28"/>
      <c r="C594" s="29"/>
      <c r="D594" s="59"/>
    </row>
    <row r="595" spans="1:4" ht="12.75">
      <c r="A595" s="28"/>
      <c r="C595" s="29"/>
      <c r="D595" s="59"/>
    </row>
    <row r="596" spans="1:4" ht="12.75">
      <c r="A596" s="28"/>
      <c r="C596" s="29"/>
      <c r="D596" s="59"/>
    </row>
    <row r="597" spans="1:4" ht="12.75">
      <c r="A597" s="28"/>
      <c r="C597" s="29"/>
      <c r="D597" s="59"/>
    </row>
    <row r="598" spans="1:4" ht="12.75">
      <c r="A598" s="28"/>
      <c r="C598" s="29"/>
      <c r="D598" s="59"/>
    </row>
    <row r="599" spans="1:4" ht="12.75">
      <c r="A599" s="28"/>
      <c r="C599" s="29"/>
      <c r="D599" s="59"/>
    </row>
    <row r="600" spans="1:4" ht="12.75">
      <c r="A600" s="28"/>
      <c r="C600" s="29"/>
      <c r="D600" s="59"/>
    </row>
    <row r="601" spans="1:4" ht="12.75">
      <c r="A601" s="28"/>
      <c r="C601" s="29"/>
      <c r="D601" s="59"/>
    </row>
    <row r="602" spans="1:4" ht="12.75">
      <c r="A602" s="28"/>
      <c r="C602" s="29"/>
      <c r="D602" s="59"/>
    </row>
    <row r="603" spans="1:4" ht="12.75">
      <c r="A603" s="28"/>
      <c r="C603" s="29"/>
      <c r="D603" s="59"/>
    </row>
    <row r="604" spans="1:4" ht="12.75">
      <c r="A604" s="28"/>
      <c r="C604" s="29"/>
      <c r="D604" s="59"/>
    </row>
    <row r="605" spans="1:4" ht="12.75">
      <c r="A605" s="28"/>
      <c r="C605" s="29"/>
      <c r="D605" s="59"/>
    </row>
    <row r="606" spans="1:4" ht="12.75">
      <c r="A606" s="28"/>
      <c r="C606" s="29"/>
      <c r="D606" s="59"/>
    </row>
    <row r="607" spans="1:4" ht="12.75">
      <c r="A607" s="28"/>
      <c r="C607" s="29"/>
      <c r="D607" s="59"/>
    </row>
    <row r="608" spans="1:4" ht="12.75">
      <c r="A608" s="28"/>
      <c r="C608" s="29"/>
      <c r="D608" s="59"/>
    </row>
    <row r="609" spans="1:4" ht="12.75">
      <c r="A609" s="28"/>
      <c r="C609" s="29"/>
      <c r="D609" s="59"/>
    </row>
    <row r="610" spans="1:4" ht="12.75">
      <c r="A610" s="28"/>
      <c r="C610" s="29"/>
      <c r="D610" s="59"/>
    </row>
    <row r="611" spans="1:4" ht="12.75">
      <c r="A611" s="28"/>
      <c r="C611" s="29"/>
      <c r="D611" s="59"/>
    </row>
    <row r="612" spans="1:4" ht="12.75">
      <c r="A612" s="28"/>
      <c r="C612" s="29"/>
      <c r="D612" s="59"/>
    </row>
    <row r="613" spans="1:4" ht="12.75">
      <c r="A613" s="28"/>
      <c r="C613" s="29"/>
      <c r="D613" s="59"/>
    </row>
    <row r="614" spans="1:4" ht="12.75">
      <c r="A614" s="28"/>
      <c r="C614" s="29"/>
      <c r="D614" s="59"/>
    </row>
    <row r="615" spans="1:4" ht="12.75">
      <c r="A615" s="28"/>
      <c r="C615" s="29"/>
      <c r="D615" s="59"/>
    </row>
    <row r="616" spans="1:4" ht="12.75">
      <c r="A616" s="28"/>
      <c r="C616" s="29"/>
      <c r="D616" s="59"/>
    </row>
    <row r="617" spans="1:4" ht="12.75">
      <c r="A617" s="28"/>
      <c r="C617" s="29"/>
      <c r="D617" s="59"/>
    </row>
    <row r="618" spans="1:4" ht="12.75">
      <c r="A618" s="28"/>
      <c r="C618" s="29"/>
      <c r="D618" s="59"/>
    </row>
    <row r="619" spans="1:4" ht="12.75">
      <c r="A619" s="28"/>
      <c r="C619" s="29"/>
      <c r="D619" s="59"/>
    </row>
    <row r="620" spans="1:4" ht="12.75">
      <c r="A620" s="28"/>
      <c r="C620" s="29"/>
      <c r="D620" s="59"/>
    </row>
    <row r="621" spans="1:4" ht="12.75">
      <c r="A621" s="28"/>
      <c r="C621" s="29"/>
      <c r="D621" s="59"/>
    </row>
    <row r="622" spans="1:4" ht="12.75">
      <c r="A622" s="28"/>
      <c r="C622" s="29"/>
      <c r="D622" s="59"/>
    </row>
    <row r="623" spans="1:4" ht="12.75">
      <c r="A623" s="28"/>
      <c r="C623" s="29"/>
      <c r="D623" s="59"/>
    </row>
    <row r="624" spans="1:4" ht="12.75">
      <c r="A624" s="28"/>
      <c r="C624" s="29"/>
      <c r="D624" s="59"/>
    </row>
    <row r="625" spans="1:4" ht="12.75">
      <c r="A625" s="28"/>
      <c r="C625" s="29"/>
      <c r="D625" s="59"/>
    </row>
    <row r="626" spans="1:4" ht="12.75">
      <c r="A626" s="28"/>
      <c r="C626" s="29"/>
      <c r="D626" s="59"/>
    </row>
    <row r="627" spans="1:4" ht="12.75">
      <c r="A627" s="28"/>
      <c r="C627" s="29"/>
      <c r="D627" s="59"/>
    </row>
    <row r="628" spans="1:4" ht="12.75">
      <c r="A628" s="28"/>
      <c r="C628" s="29"/>
      <c r="D628" s="59"/>
    </row>
    <row r="629" spans="1:4" ht="12.75">
      <c r="A629" s="28"/>
      <c r="C629" s="29"/>
      <c r="D629" s="59"/>
    </row>
    <row r="630" spans="1:4" ht="12.75">
      <c r="A630" s="28"/>
      <c r="C630" s="29"/>
      <c r="D630" s="59"/>
    </row>
    <row r="631" spans="1:4" ht="12.75">
      <c r="A631" s="28"/>
      <c r="C631" s="29"/>
      <c r="D631" s="59"/>
    </row>
    <row r="632" spans="1:4" ht="12.75">
      <c r="A632" s="28"/>
      <c r="C632" s="29"/>
      <c r="D632" s="59"/>
    </row>
    <row r="633" spans="1:4" ht="12.75">
      <c r="A633" s="28"/>
      <c r="C633" s="29"/>
      <c r="D633" s="59"/>
    </row>
    <row r="634" spans="1:4" ht="12.75">
      <c r="A634" s="28"/>
      <c r="C634" s="29"/>
      <c r="D634" s="59"/>
    </row>
    <row r="635" spans="1:4" ht="12.75">
      <c r="A635" s="28"/>
      <c r="C635" s="29"/>
      <c r="D635" s="59"/>
    </row>
    <row r="636" spans="1:4" ht="12.75">
      <c r="A636" s="28"/>
      <c r="C636" s="29"/>
      <c r="D636" s="59"/>
    </row>
    <row r="637" spans="1:4" ht="12.75">
      <c r="A637" s="28"/>
      <c r="C637" s="29"/>
      <c r="D637" s="59"/>
    </row>
    <row r="638" spans="1:4" ht="12.75">
      <c r="A638" s="28"/>
      <c r="C638" s="29"/>
      <c r="D638" s="59"/>
    </row>
    <row r="639" spans="1:4" ht="12.75">
      <c r="A639" s="28"/>
      <c r="C639" s="29"/>
      <c r="D639" s="59"/>
    </row>
    <row r="640" spans="1:4" ht="12.75">
      <c r="A640" s="28"/>
      <c r="C640" s="29"/>
      <c r="D640" s="59"/>
    </row>
    <row r="641" spans="1:4" ht="12.75">
      <c r="A641" s="28"/>
      <c r="C641" s="29"/>
      <c r="D641" s="59"/>
    </row>
    <row r="642" spans="1:4" ht="12.75">
      <c r="A642" s="28"/>
      <c r="C642" s="29"/>
      <c r="D642" s="59"/>
    </row>
    <row r="643" spans="1:4" ht="12.75">
      <c r="A643" s="28"/>
      <c r="C643" s="29"/>
      <c r="D643" s="59"/>
    </row>
    <row r="644" spans="1:4" ht="12.75">
      <c r="A644" s="28"/>
      <c r="C644" s="29"/>
      <c r="D644" s="59"/>
    </row>
    <row r="645" spans="1:4" ht="12.75">
      <c r="A645" s="28"/>
      <c r="C645" s="29"/>
      <c r="D645" s="59"/>
    </row>
    <row r="646" spans="1:4" ht="12.75">
      <c r="A646" s="28"/>
      <c r="C646" s="29"/>
      <c r="D646" s="59"/>
    </row>
    <row r="647" spans="1:4" ht="12.75">
      <c r="A647" s="28"/>
      <c r="C647" s="29"/>
      <c r="D647" s="59"/>
    </row>
    <row r="648" spans="1:4" ht="12.75">
      <c r="A648" s="28"/>
      <c r="C648" s="29"/>
      <c r="D648" s="59"/>
    </row>
    <row r="649" spans="1:4" ht="12.75">
      <c r="A649" s="28"/>
      <c r="C649" s="29"/>
      <c r="D649" s="59"/>
    </row>
    <row r="650" spans="1:4" ht="12.75">
      <c r="A650" s="28"/>
      <c r="C650" s="29"/>
      <c r="D650" s="59"/>
    </row>
    <row r="651" spans="1:4" ht="12.75">
      <c r="A651" s="28"/>
      <c r="C651" s="29"/>
      <c r="D651" s="59"/>
    </row>
    <row r="652" spans="1:4" ht="12.75">
      <c r="A652" s="28"/>
      <c r="C652" s="29"/>
      <c r="D652" s="59"/>
    </row>
    <row r="653" spans="1:4" ht="12.75">
      <c r="A653" s="28"/>
      <c r="C653" s="29"/>
      <c r="D653" s="59"/>
    </row>
    <row r="654" spans="1:4" ht="12.75">
      <c r="A654" s="28"/>
      <c r="C654" s="29"/>
      <c r="D654" s="59"/>
    </row>
    <row r="655" spans="1:4" ht="12.75">
      <c r="A655" s="28"/>
      <c r="C655" s="29"/>
      <c r="D655" s="59"/>
    </row>
    <row r="656" spans="1:4" ht="12.75">
      <c r="A656" s="28"/>
      <c r="C656" s="29"/>
      <c r="D656" s="59"/>
    </row>
    <row r="657" spans="1:4" ht="12.75">
      <c r="A657" s="28"/>
      <c r="C657" s="29"/>
      <c r="D657" s="59"/>
    </row>
    <row r="658" spans="1:4" ht="12.75">
      <c r="A658" s="28"/>
      <c r="C658" s="29"/>
      <c r="D658" s="59"/>
    </row>
    <row r="659" spans="1:4" ht="12.75">
      <c r="A659" s="28"/>
      <c r="C659" s="29"/>
      <c r="D659" s="59"/>
    </row>
    <row r="660" spans="1:4" ht="12.75">
      <c r="A660" s="28"/>
      <c r="C660" s="29"/>
      <c r="D660" s="59"/>
    </row>
    <row r="661" spans="1:4" ht="12.75">
      <c r="A661" s="28"/>
      <c r="C661" s="29"/>
      <c r="D661" s="59"/>
    </row>
    <row r="662" spans="1:4" ht="12.75">
      <c r="A662" s="28"/>
      <c r="C662" s="29"/>
      <c r="D662" s="59"/>
    </row>
    <row r="663" spans="1:4" ht="12.75">
      <c r="A663" s="28"/>
      <c r="C663" s="29"/>
      <c r="D663" s="59"/>
    </row>
    <row r="664" spans="1:4" ht="12.75">
      <c r="A664" s="28"/>
      <c r="C664" s="29"/>
      <c r="D664" s="59"/>
    </row>
    <row r="665" spans="1:4" ht="12.75">
      <c r="A665" s="28"/>
      <c r="C665" s="29"/>
      <c r="D665" s="59"/>
    </row>
    <row r="666" spans="1:4" ht="12.75">
      <c r="A666" s="28"/>
      <c r="C666" s="29"/>
      <c r="D666" s="59"/>
    </row>
    <row r="667" spans="1:4" ht="12.75">
      <c r="A667" s="28"/>
      <c r="C667" s="29"/>
      <c r="D667" s="59"/>
    </row>
    <row r="668" spans="1:4" ht="12.75">
      <c r="A668" s="28"/>
      <c r="C668" s="29"/>
      <c r="D668" s="59"/>
    </row>
    <row r="669" spans="1:4" ht="12.75">
      <c r="A669" s="28"/>
      <c r="C669" s="29"/>
      <c r="D669" s="59"/>
    </row>
    <row r="670" spans="1:4" ht="12.75">
      <c r="A670" s="28"/>
      <c r="C670" s="29"/>
      <c r="D670" s="59"/>
    </row>
    <row r="671" spans="1:4" ht="12.75">
      <c r="A671" s="28"/>
      <c r="C671" s="29"/>
      <c r="D671" s="59"/>
    </row>
    <row r="672" spans="1:4" ht="12.75">
      <c r="A672" s="28"/>
      <c r="C672" s="29"/>
      <c r="D672" s="59"/>
    </row>
    <row r="673" spans="1:4" ht="12.75">
      <c r="A673" s="28"/>
      <c r="C673" s="29"/>
      <c r="D673" s="59"/>
    </row>
    <row r="674" spans="1:4" ht="12.75">
      <c r="A674" s="28"/>
      <c r="C674" s="29"/>
      <c r="D674" s="59"/>
    </row>
    <row r="675" spans="1:4" ht="12.75">
      <c r="A675" s="28"/>
      <c r="C675" s="29"/>
      <c r="D675" s="59"/>
    </row>
    <row r="676" spans="1:4" ht="12.75">
      <c r="A676" s="28"/>
      <c r="C676" s="29"/>
      <c r="D676" s="59"/>
    </row>
    <row r="677" spans="1:4" ht="12.75">
      <c r="A677" s="28"/>
      <c r="C677" s="29"/>
      <c r="D677" s="59"/>
    </row>
    <row r="678" spans="1:4" ht="12.75">
      <c r="A678" s="28"/>
      <c r="C678" s="29"/>
      <c r="D678" s="59"/>
    </row>
    <row r="679" spans="1:4" ht="12.75">
      <c r="A679" s="28"/>
      <c r="C679" s="29"/>
      <c r="D679" s="59"/>
    </row>
    <row r="680" spans="1:4" ht="12.75">
      <c r="A680" s="28"/>
      <c r="C680" s="29"/>
      <c r="D680" s="59"/>
    </row>
    <row r="681" spans="1:4" ht="12.75">
      <c r="A681" s="28"/>
      <c r="C681" s="29"/>
      <c r="D681" s="59"/>
    </row>
    <row r="682" spans="1:4" ht="12.75">
      <c r="A682" s="28"/>
      <c r="C682" s="29"/>
      <c r="D682" s="59"/>
    </row>
    <row r="683" spans="1:4" ht="12.75">
      <c r="A683" s="28"/>
      <c r="C683" s="29"/>
      <c r="D683" s="59"/>
    </row>
    <row r="684" spans="1:4" ht="12.75">
      <c r="A684" s="28"/>
      <c r="C684" s="29"/>
      <c r="D684" s="59"/>
    </row>
    <row r="685" spans="1:4" ht="12.75">
      <c r="A685" s="28"/>
      <c r="C685" s="29"/>
      <c r="D685" s="59"/>
    </row>
    <row r="686" spans="1:4" ht="12.75">
      <c r="A686" s="28"/>
      <c r="C686" s="29"/>
      <c r="D686" s="59"/>
    </row>
    <row r="687" spans="1:4" ht="12.75">
      <c r="A687" s="28"/>
      <c r="C687" s="29"/>
      <c r="D687" s="59"/>
    </row>
    <row r="688" spans="1:4" ht="12.75">
      <c r="A688" s="28"/>
      <c r="C688" s="29"/>
      <c r="D688" s="59"/>
    </row>
    <row r="689" spans="1:4" ht="12.75">
      <c r="A689" s="28"/>
      <c r="C689" s="29"/>
      <c r="D689" s="59"/>
    </row>
    <row r="690" spans="1:4" ht="12.75">
      <c r="A690" s="28"/>
      <c r="C690" s="29"/>
      <c r="D690" s="59"/>
    </row>
    <row r="691" spans="1:4" ht="12.75">
      <c r="A691" s="28"/>
      <c r="C691" s="29"/>
      <c r="D691" s="59"/>
    </row>
    <row r="692" spans="1:4" ht="12.75">
      <c r="A692" s="28"/>
      <c r="C692" s="29"/>
      <c r="D692" s="59"/>
    </row>
    <row r="693" spans="1:4" ht="12.75">
      <c r="A693" s="28"/>
      <c r="C693" s="29"/>
      <c r="D693" s="59"/>
    </row>
    <row r="694" spans="1:4" ht="12.75">
      <c r="A694" s="28"/>
      <c r="C694" s="29"/>
      <c r="D694" s="59"/>
    </row>
    <row r="695" spans="1:4" ht="12.75">
      <c r="A695" s="28"/>
      <c r="C695" s="29"/>
      <c r="D695" s="59"/>
    </row>
    <row r="696" spans="1:4" ht="12.75">
      <c r="A696" s="28"/>
      <c r="C696" s="29"/>
      <c r="D696" s="59"/>
    </row>
    <row r="697" spans="1:4" ht="12.75">
      <c r="A697" s="28"/>
      <c r="C697" s="29"/>
      <c r="D697" s="59"/>
    </row>
    <row r="698" spans="1:4" ht="12.75">
      <c r="A698" s="28"/>
      <c r="C698" s="29"/>
      <c r="D698" s="59"/>
    </row>
    <row r="699" spans="1:4" ht="12.75">
      <c r="A699" s="28"/>
      <c r="C699" s="29"/>
      <c r="D699" s="59"/>
    </row>
    <row r="700" spans="1:4" ht="12.75">
      <c r="A700" s="28"/>
      <c r="C700" s="29"/>
      <c r="D700" s="59"/>
    </row>
    <row r="701" spans="1:4" ht="12.75">
      <c r="A701" s="28"/>
      <c r="C701" s="29"/>
      <c r="D701" s="59"/>
    </row>
    <row r="702" spans="1:4" ht="12.75">
      <c r="A702" s="28"/>
      <c r="C702" s="29"/>
      <c r="D702" s="59"/>
    </row>
    <row r="703" spans="1:4" ht="12.75">
      <c r="A703" s="28"/>
      <c r="C703" s="29"/>
      <c r="D703" s="59"/>
    </row>
    <row r="704" spans="1:4" ht="12.75">
      <c r="A704" s="28"/>
      <c r="C704" s="29"/>
      <c r="D704" s="59"/>
    </row>
    <row r="705" spans="1:4" ht="12.75">
      <c r="A705" s="28"/>
      <c r="C705" s="29"/>
      <c r="D705" s="59"/>
    </row>
    <row r="706" spans="1:4" ht="12.75">
      <c r="A706" s="28"/>
      <c r="C706" s="29"/>
      <c r="D706" s="59"/>
    </row>
    <row r="707" spans="1:4" ht="12.75">
      <c r="A707" s="28"/>
      <c r="C707" s="29"/>
      <c r="D707" s="59"/>
    </row>
    <row r="708" spans="1:4" ht="12.75">
      <c r="A708" s="28"/>
      <c r="C708" s="29"/>
      <c r="D708" s="59"/>
    </row>
    <row r="709" spans="1:4" ht="12.75">
      <c r="A709" s="28"/>
      <c r="C709" s="29"/>
      <c r="D709" s="59"/>
    </row>
    <row r="710" spans="1:4" ht="12.75">
      <c r="A710" s="28"/>
      <c r="C710" s="29"/>
      <c r="D710" s="59"/>
    </row>
    <row r="711" spans="1:4" ht="12.75">
      <c r="A711" s="28"/>
      <c r="C711" s="29"/>
      <c r="D711" s="59"/>
    </row>
    <row r="712" spans="1:4" ht="12.75">
      <c r="A712" s="28"/>
      <c r="C712" s="29"/>
      <c r="D712" s="59"/>
    </row>
    <row r="713" spans="1:4" ht="12.75">
      <c r="A713" s="28"/>
      <c r="C713" s="29"/>
      <c r="D713" s="59"/>
    </row>
    <row r="714" spans="1:4" ht="12.75">
      <c r="A714" s="28"/>
      <c r="C714" s="29"/>
      <c r="D714" s="59"/>
    </row>
    <row r="715" spans="1:4" ht="12.75">
      <c r="A715" s="28"/>
      <c r="C715" s="29"/>
      <c r="D715" s="59"/>
    </row>
    <row r="716" spans="1:4" ht="12.75">
      <c r="A716" s="28"/>
      <c r="C716" s="29"/>
      <c r="D716" s="59"/>
    </row>
    <row r="717" spans="1:4" ht="12.75">
      <c r="A717" s="28"/>
      <c r="C717" s="29"/>
      <c r="D717" s="59"/>
    </row>
    <row r="718" spans="1:4" ht="12.75">
      <c r="A718" s="28"/>
      <c r="C718" s="29"/>
      <c r="D718" s="59"/>
    </row>
    <row r="719" spans="1:4" ht="12.75">
      <c r="A719" s="28"/>
      <c r="C719" s="29"/>
      <c r="D719" s="59"/>
    </row>
    <row r="720" spans="1:4" ht="12.75">
      <c r="A720" s="28"/>
      <c r="C720" s="29"/>
      <c r="D720" s="59"/>
    </row>
    <row r="721" spans="1:4" ht="12.75">
      <c r="A721" s="28"/>
      <c r="C721" s="29"/>
      <c r="D721" s="59"/>
    </row>
    <row r="722" spans="1:4" ht="12.75">
      <c r="A722" s="28"/>
      <c r="C722" s="29"/>
      <c r="D722" s="59"/>
    </row>
    <row r="723" spans="1:4" ht="12.75">
      <c r="A723" s="28"/>
      <c r="C723" s="29"/>
      <c r="D723" s="59"/>
    </row>
    <row r="724" spans="1:4" ht="12.75">
      <c r="A724" s="28"/>
      <c r="C724" s="29"/>
      <c r="D724" s="59"/>
    </row>
    <row r="725" spans="1:4" ht="12.75">
      <c r="A725" s="28"/>
      <c r="C725" s="29"/>
      <c r="D725" s="59"/>
    </row>
    <row r="726" spans="1:4" ht="12.75">
      <c r="A726" s="28"/>
      <c r="C726" s="29"/>
      <c r="D726" s="59"/>
    </row>
    <row r="727" spans="1:4" ht="12.75">
      <c r="A727" s="28"/>
      <c r="C727" s="29"/>
      <c r="D727" s="59"/>
    </row>
    <row r="728" spans="1:4" ht="12.75">
      <c r="A728" s="28"/>
      <c r="C728" s="29"/>
      <c r="D728" s="59"/>
    </row>
    <row r="729" spans="1:4" ht="12.75">
      <c r="A729" s="28"/>
      <c r="C729" s="29"/>
      <c r="D729" s="59"/>
    </row>
    <row r="730" spans="1:4" ht="12.75">
      <c r="A730" s="28"/>
      <c r="C730" s="29"/>
      <c r="D730" s="59"/>
    </row>
    <row r="731" spans="1:4" ht="12.75">
      <c r="A731" s="28"/>
      <c r="C731" s="29"/>
      <c r="D731" s="59"/>
    </row>
    <row r="732" spans="1:4" ht="12.75">
      <c r="A732" s="28"/>
      <c r="C732" s="29"/>
      <c r="D732" s="59"/>
    </row>
    <row r="733" spans="1:4" ht="12.75">
      <c r="A733" s="28"/>
      <c r="C733" s="29"/>
      <c r="D733" s="59"/>
    </row>
    <row r="734" spans="1:4" ht="12.75">
      <c r="A734" s="28"/>
      <c r="C734" s="29"/>
      <c r="D734" s="59"/>
    </row>
    <row r="735" spans="1:4" ht="12.75">
      <c r="A735" s="28"/>
      <c r="C735" s="29"/>
      <c r="D735" s="59"/>
    </row>
    <row r="736" spans="1:4" ht="12.75">
      <c r="A736" s="28"/>
      <c r="C736" s="29"/>
      <c r="D736" s="59"/>
    </row>
    <row r="737" spans="1:4" ht="12.75">
      <c r="A737" s="28"/>
      <c r="C737" s="29"/>
      <c r="D737" s="59"/>
    </row>
    <row r="738" spans="1:4" ht="12.75">
      <c r="A738" s="28"/>
      <c r="C738" s="29"/>
      <c r="D738" s="59"/>
    </row>
    <row r="739" spans="1:4" ht="12.75">
      <c r="A739" s="28"/>
      <c r="C739" s="29"/>
      <c r="D739" s="59"/>
    </row>
    <row r="740" spans="1:4" ht="12.75">
      <c r="A740" s="28"/>
      <c r="C740" s="29"/>
      <c r="D740" s="59"/>
    </row>
    <row r="741" spans="1:4" ht="12.75">
      <c r="A741" s="28"/>
      <c r="C741" s="29"/>
      <c r="D741" s="59"/>
    </row>
    <row r="742" spans="1:4" ht="12.75">
      <c r="A742" s="28"/>
      <c r="C742" s="29"/>
      <c r="D742" s="59"/>
    </row>
    <row r="743" spans="1:4" ht="12.75">
      <c r="A743" s="28"/>
      <c r="C743" s="29"/>
      <c r="D743" s="59"/>
    </row>
    <row r="744" spans="1:4" ht="12.75">
      <c r="A744" s="28"/>
      <c r="C744" s="29"/>
      <c r="D744" s="59"/>
    </row>
    <row r="745" spans="1:4" ht="12.75">
      <c r="A745" s="28"/>
      <c r="C745" s="29"/>
      <c r="D745" s="59"/>
    </row>
    <row r="746" spans="1:4" ht="12.75">
      <c r="A746" s="28"/>
      <c r="C746" s="29"/>
      <c r="D746" s="59"/>
    </row>
    <row r="747" spans="1:4" ht="12.75">
      <c r="A747" s="28"/>
      <c r="C747" s="29"/>
      <c r="D747" s="59"/>
    </row>
    <row r="748" spans="1:4" ht="12.75">
      <c r="A748" s="28"/>
      <c r="C748" s="29"/>
      <c r="D748" s="59"/>
    </row>
    <row r="749" spans="1:4" ht="12.75">
      <c r="A749" s="28"/>
      <c r="C749" s="29"/>
      <c r="D749" s="59"/>
    </row>
    <row r="750" spans="1:4" ht="12.75">
      <c r="A750" s="28"/>
      <c r="C750" s="29"/>
      <c r="D750" s="59"/>
    </row>
    <row r="751" spans="1:4" ht="12.75">
      <c r="A751" s="28"/>
      <c r="C751" s="29"/>
      <c r="D751" s="59"/>
    </row>
    <row r="752" spans="1:4" ht="12.75">
      <c r="A752" s="28"/>
      <c r="C752" s="29"/>
      <c r="D752" s="59"/>
    </row>
    <row r="753" spans="1:4" ht="12.75">
      <c r="A753" s="28"/>
      <c r="C753" s="29"/>
      <c r="D753" s="59"/>
    </row>
    <row r="754" spans="1:4" ht="12.75">
      <c r="A754" s="28"/>
      <c r="C754" s="29"/>
      <c r="D754" s="59"/>
    </row>
    <row r="755" spans="1:4" ht="12.75">
      <c r="A755" s="28"/>
      <c r="C755" s="29"/>
      <c r="D755" s="59"/>
    </row>
    <row r="756" spans="1:4" ht="12.75">
      <c r="A756" s="28"/>
      <c r="C756" s="29"/>
      <c r="D756" s="59"/>
    </row>
    <row r="757" spans="1:4" ht="12.75">
      <c r="A757" s="28"/>
      <c r="C757" s="29"/>
      <c r="D757" s="59"/>
    </row>
    <row r="758" spans="1:4" ht="12.75">
      <c r="A758" s="28"/>
      <c r="C758" s="29"/>
      <c r="D758" s="59"/>
    </row>
    <row r="759" spans="1:4" ht="12.75">
      <c r="A759" s="28"/>
      <c r="C759" s="29"/>
      <c r="D759" s="59"/>
    </row>
    <row r="760" spans="1:4" ht="12.75">
      <c r="A760" s="28"/>
      <c r="C760" s="29"/>
      <c r="D760" s="59"/>
    </row>
    <row r="761" spans="1:4" ht="12.75">
      <c r="A761" s="28"/>
      <c r="C761" s="29"/>
      <c r="D761" s="59"/>
    </row>
    <row r="762" spans="1:4" ht="12.75">
      <c r="A762" s="28"/>
      <c r="C762" s="29"/>
      <c r="D762" s="59"/>
    </row>
    <row r="763" spans="1:4" ht="12.75">
      <c r="A763" s="28"/>
      <c r="C763" s="29"/>
      <c r="D763" s="59"/>
    </row>
    <row r="764" spans="1:4" ht="12.75">
      <c r="A764" s="28"/>
      <c r="C764" s="29"/>
      <c r="D764" s="59"/>
    </row>
    <row r="765" spans="1:4" ht="12.75">
      <c r="A765" s="28"/>
      <c r="C765" s="29"/>
      <c r="D765" s="59"/>
    </row>
    <row r="766" spans="1:4" ht="12.75">
      <c r="A766" s="28"/>
      <c r="C766" s="29"/>
      <c r="D766" s="59"/>
    </row>
    <row r="767" spans="1:4" ht="12.75">
      <c r="A767" s="28"/>
      <c r="C767" s="29"/>
      <c r="D767" s="59"/>
    </row>
    <row r="768" spans="1:4" ht="12.75">
      <c r="A768" s="28"/>
      <c r="C768" s="29"/>
      <c r="D768" s="59"/>
    </row>
    <row r="769" spans="1:4" ht="12.75">
      <c r="A769" s="28"/>
      <c r="C769" s="29"/>
      <c r="D769" s="59"/>
    </row>
    <row r="770" spans="1:4" ht="12.75">
      <c r="A770" s="28"/>
      <c r="C770" s="29"/>
      <c r="D770" s="59"/>
    </row>
    <row r="771" spans="1:4" ht="12.75">
      <c r="A771" s="28"/>
      <c r="C771" s="29"/>
      <c r="D771" s="59"/>
    </row>
    <row r="772" spans="1:4" ht="12.75">
      <c r="A772" s="28"/>
      <c r="C772" s="29"/>
      <c r="D772" s="59"/>
    </row>
    <row r="773" spans="1:4" ht="12.75">
      <c r="A773" s="28"/>
      <c r="C773" s="29"/>
      <c r="D773" s="59"/>
    </row>
    <row r="774" spans="1:4" ht="12.75">
      <c r="A774" s="28"/>
      <c r="C774" s="29"/>
      <c r="D774" s="59"/>
    </row>
    <row r="775" spans="1:4" ht="12.75">
      <c r="A775" s="28"/>
      <c r="C775" s="29"/>
      <c r="D775" s="59"/>
    </row>
    <row r="776" spans="1:4" ht="12.75">
      <c r="A776" s="28"/>
      <c r="C776" s="29"/>
      <c r="D776" s="59"/>
    </row>
    <row r="777" spans="1:4" ht="12.75">
      <c r="A777" s="28"/>
      <c r="C777" s="29"/>
      <c r="D777" s="59"/>
    </row>
    <row r="778" spans="1:4" ht="12.75">
      <c r="A778" s="28"/>
      <c r="C778" s="29"/>
      <c r="D778" s="59"/>
    </row>
    <row r="779" spans="1:4" ht="12.75">
      <c r="A779" s="28"/>
      <c r="C779" s="29"/>
      <c r="D779" s="59"/>
    </row>
    <row r="780" spans="1:4" ht="12.75">
      <c r="A780" s="28"/>
      <c r="C780" s="29"/>
      <c r="D780" s="59"/>
    </row>
    <row r="781" spans="1:4" ht="12.75">
      <c r="A781" s="28"/>
      <c r="C781" s="29"/>
      <c r="D781" s="59"/>
    </row>
    <row r="782" spans="1:4" ht="12.75">
      <c r="A782" s="28"/>
      <c r="C782" s="29"/>
      <c r="D782" s="59"/>
    </row>
    <row r="783" spans="1:4" ht="12.75">
      <c r="A783" s="28"/>
      <c r="C783" s="29"/>
      <c r="D783" s="59"/>
    </row>
    <row r="784" spans="1:4" ht="12.75">
      <c r="A784" s="28"/>
      <c r="C784" s="29"/>
      <c r="D784" s="59"/>
    </row>
    <row r="785" spans="1:4" ht="12.75">
      <c r="A785" s="28"/>
      <c r="C785" s="29"/>
      <c r="D785" s="59"/>
    </row>
    <row r="786" spans="1:4" ht="12.75">
      <c r="A786" s="28"/>
      <c r="C786" s="29"/>
      <c r="D786" s="59"/>
    </row>
    <row r="787" spans="1:4" ht="12.75">
      <c r="A787" s="28"/>
      <c r="C787" s="29"/>
      <c r="D787" s="59"/>
    </row>
    <row r="788" spans="1:4" ht="12.75">
      <c r="A788" s="28"/>
      <c r="C788" s="29"/>
      <c r="D788" s="59"/>
    </row>
  </sheetData>
  <sheetProtection/>
  <mergeCells count="48">
    <mergeCell ref="A177:D177"/>
    <mergeCell ref="A219:D219"/>
    <mergeCell ref="B281:E281"/>
    <mergeCell ref="A228:D228"/>
    <mergeCell ref="A231:D231"/>
    <mergeCell ref="A234:D234"/>
    <mergeCell ref="A270:D270"/>
    <mergeCell ref="B279:C279"/>
    <mergeCell ref="A92:D92"/>
    <mergeCell ref="B221:C221"/>
    <mergeCell ref="A129:D129"/>
    <mergeCell ref="A110:D110"/>
    <mergeCell ref="A204:D204"/>
    <mergeCell ref="B209:C209"/>
    <mergeCell ref="A210:D210"/>
    <mergeCell ref="A212:B212"/>
    <mergeCell ref="A156:D156"/>
    <mergeCell ref="A163:D163"/>
    <mergeCell ref="B101:C101"/>
    <mergeCell ref="A3:D3"/>
    <mergeCell ref="A5:D5"/>
    <mergeCell ref="A64:D64"/>
    <mergeCell ref="A75:D75"/>
    <mergeCell ref="B86:C86"/>
    <mergeCell ref="A91:B91"/>
    <mergeCell ref="A87:D87"/>
    <mergeCell ref="A95:B95"/>
    <mergeCell ref="A96:D96"/>
    <mergeCell ref="A112:B112"/>
    <mergeCell ref="A182:D182"/>
    <mergeCell ref="A196:D196"/>
    <mergeCell ref="B277:C277"/>
    <mergeCell ref="B278:C278"/>
    <mergeCell ref="A113:D113"/>
    <mergeCell ref="A227:B227"/>
    <mergeCell ref="A252:D252"/>
    <mergeCell ref="A255:D255"/>
    <mergeCell ref="A167:D167"/>
    <mergeCell ref="A102:D102"/>
    <mergeCell ref="A213:D213"/>
    <mergeCell ref="A218:B218"/>
    <mergeCell ref="A272:D272"/>
    <mergeCell ref="A118:D118"/>
    <mergeCell ref="A184:D184"/>
    <mergeCell ref="A222:D222"/>
    <mergeCell ref="A225:D225"/>
    <mergeCell ref="A263:D263"/>
    <mergeCell ref="A247:D24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8" r:id="rId1"/>
  <headerFooter alignWithMargins="0">
    <oddFooter>&amp;CStrona &amp;P z &amp;N</oddFooter>
  </headerFooter>
  <rowBreaks count="4" manualBreakCount="4">
    <brk id="63" max="3" man="1"/>
    <brk id="117" max="3" man="1"/>
    <brk id="176" max="3" man="1"/>
    <brk id="23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SheetLayoutView="100" zoomScalePageLayoutView="0" workbookViewId="0" topLeftCell="A1">
      <pane xSplit="5" ySplit="5" topLeftCell="F2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A16384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3.28125" style="7" customWidth="1"/>
    <col min="5" max="5" width="12.28125" style="4" customWidth="1"/>
    <col min="6" max="6" width="13.57421875" style="4" customWidth="1"/>
    <col min="7" max="7" width="9.7109375" style="5" customWidth="1"/>
    <col min="8" max="8" width="12.00390625" style="37" customWidth="1"/>
    <col min="9" max="9" width="12.00390625" style="4" customWidth="1"/>
    <col min="10" max="10" width="13.140625" style="4" customWidth="1"/>
    <col min="11" max="11" width="11.57421875" style="5" customWidth="1"/>
    <col min="12" max="12" width="15.28125" style="4" customWidth="1"/>
    <col min="13" max="13" width="14.8515625" style="5" customWidth="1"/>
    <col min="14" max="14" width="15.140625" style="4" customWidth="1"/>
    <col min="15" max="15" width="5.28125" style="363" customWidth="1"/>
    <col min="16" max="16" width="10.00390625" style="4" customWidth="1"/>
    <col min="17" max="17" width="9.140625" style="4" customWidth="1"/>
    <col min="18" max="18" width="11.421875" style="4" customWidth="1"/>
    <col min="19" max="19" width="21.140625" style="4" customWidth="1"/>
    <col min="20" max="20" width="18.28125" style="4" customWidth="1"/>
    <col min="21" max="21" width="8.57421875" style="4" customWidth="1"/>
    <col min="22" max="22" width="8.7109375" style="4" customWidth="1"/>
    <col min="23" max="26" width="11.421875" style="4" customWidth="1"/>
    <col min="27" max="16384" width="9.140625" style="4" customWidth="1"/>
  </cols>
  <sheetData>
    <row r="1" spans="1:12" ht="12.75">
      <c r="A1" s="370" t="s">
        <v>112</v>
      </c>
      <c r="E1" s="131"/>
      <c r="K1" s="421"/>
      <c r="L1" s="421"/>
    </row>
    <row r="2" spans="1:12" ht="23.25" customHeight="1" thickBot="1">
      <c r="A2" s="422" t="s">
        <v>25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3"/>
    </row>
    <row r="3" spans="1:26" ht="18" customHeight="1">
      <c r="A3" s="415" t="s">
        <v>26</v>
      </c>
      <c r="B3" s="411" t="s">
        <v>27</v>
      </c>
      <c r="C3" s="411" t="s">
        <v>28</v>
      </c>
      <c r="D3" s="411" t="s">
        <v>29</v>
      </c>
      <c r="E3" s="411" t="s">
        <v>30</v>
      </c>
      <c r="F3" s="411" t="s">
        <v>13</v>
      </c>
      <c r="G3" s="410" t="s">
        <v>83</v>
      </c>
      <c r="H3" s="410"/>
      <c r="I3" s="411" t="s">
        <v>78</v>
      </c>
      <c r="J3" s="411" t="s">
        <v>31</v>
      </c>
      <c r="K3" s="411" t="s">
        <v>14</v>
      </c>
      <c r="L3" s="411" t="s">
        <v>15</v>
      </c>
      <c r="M3" s="411" t="s">
        <v>16</v>
      </c>
      <c r="N3" s="418" t="s">
        <v>17</v>
      </c>
      <c r="O3" s="410" t="s">
        <v>26</v>
      </c>
      <c r="P3" s="410" t="s">
        <v>79</v>
      </c>
      <c r="Q3" s="411" t="s">
        <v>80</v>
      </c>
      <c r="R3" s="410" t="s">
        <v>21</v>
      </c>
      <c r="S3" s="410" t="s">
        <v>18</v>
      </c>
      <c r="T3" s="410" t="s">
        <v>529</v>
      </c>
      <c r="U3" s="410" t="s">
        <v>37</v>
      </c>
      <c r="V3" s="410"/>
      <c r="W3" s="410" t="s">
        <v>81</v>
      </c>
      <c r="X3" s="410"/>
      <c r="Y3" s="410" t="s">
        <v>82</v>
      </c>
      <c r="Z3" s="410"/>
    </row>
    <row r="4" spans="1:26" ht="18" customHeight="1">
      <c r="A4" s="416"/>
      <c r="B4" s="412"/>
      <c r="C4" s="412"/>
      <c r="D4" s="412"/>
      <c r="E4" s="412"/>
      <c r="F4" s="412"/>
      <c r="G4" s="374"/>
      <c r="H4" s="374"/>
      <c r="I4" s="412"/>
      <c r="J4" s="412"/>
      <c r="K4" s="412"/>
      <c r="L4" s="412"/>
      <c r="M4" s="412"/>
      <c r="N4" s="419"/>
      <c r="O4" s="374"/>
      <c r="P4" s="374"/>
      <c r="Q4" s="412"/>
      <c r="R4" s="374"/>
      <c r="S4" s="374"/>
      <c r="T4" s="374"/>
      <c r="U4" s="374"/>
      <c r="V4" s="374"/>
      <c r="W4" s="374"/>
      <c r="X4" s="374"/>
      <c r="Y4" s="374"/>
      <c r="Z4" s="374"/>
    </row>
    <row r="5" spans="1:26" ht="42" customHeight="1" thickBot="1">
      <c r="A5" s="417"/>
      <c r="B5" s="413"/>
      <c r="C5" s="413"/>
      <c r="D5" s="413"/>
      <c r="E5" s="413"/>
      <c r="F5" s="413"/>
      <c r="G5" s="107" t="s">
        <v>19</v>
      </c>
      <c r="H5" s="107" t="s">
        <v>20</v>
      </c>
      <c r="I5" s="413"/>
      <c r="J5" s="413"/>
      <c r="K5" s="413"/>
      <c r="L5" s="413"/>
      <c r="M5" s="413"/>
      <c r="N5" s="420"/>
      <c r="O5" s="414"/>
      <c r="P5" s="414"/>
      <c r="Q5" s="413"/>
      <c r="R5" s="414"/>
      <c r="S5" s="414"/>
      <c r="T5" s="414"/>
      <c r="U5" s="107" t="s">
        <v>19</v>
      </c>
      <c r="V5" s="107" t="s">
        <v>20</v>
      </c>
      <c r="W5" s="107" t="s">
        <v>32</v>
      </c>
      <c r="X5" s="107" t="s">
        <v>33</v>
      </c>
      <c r="Y5" s="107" t="s">
        <v>32</v>
      </c>
      <c r="Z5" s="107" t="s">
        <v>33</v>
      </c>
    </row>
    <row r="6" spans="1:26" ht="12.75" customHeight="1">
      <c r="A6" s="371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3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26" ht="18.75" customHeight="1">
      <c r="A7" s="378" t="s">
        <v>107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64"/>
      <c r="P7" s="114"/>
      <c r="Q7" s="114"/>
      <c r="R7" s="114"/>
      <c r="S7" s="94"/>
      <c r="T7" s="94"/>
      <c r="U7" s="94"/>
      <c r="V7" s="94"/>
      <c r="W7" s="94"/>
      <c r="X7" s="94"/>
      <c r="Y7" s="94"/>
      <c r="Z7" s="94"/>
    </row>
    <row r="8" spans="1:26" ht="12.75" customHeight="1">
      <c r="A8" s="2"/>
      <c r="B8" s="13" t="s">
        <v>156</v>
      </c>
      <c r="C8" s="13"/>
      <c r="D8" s="13"/>
      <c r="E8" s="13"/>
      <c r="F8" s="13"/>
      <c r="G8" s="13"/>
      <c r="H8" s="13"/>
      <c r="I8" s="2"/>
      <c r="J8" s="66"/>
      <c r="K8" s="2"/>
      <c r="L8" s="2"/>
      <c r="M8" s="93"/>
      <c r="N8" s="2"/>
      <c r="O8" s="77"/>
      <c r="P8" s="2"/>
      <c r="Q8" s="2"/>
      <c r="R8" s="34"/>
      <c r="S8" s="34"/>
      <c r="T8" s="34"/>
      <c r="U8" s="34"/>
      <c r="V8" s="183"/>
      <c r="W8" s="183"/>
      <c r="X8" s="183"/>
      <c r="Y8" s="183"/>
      <c r="Z8" s="183"/>
    </row>
    <row r="9" spans="1:26" ht="18.75" customHeight="1">
      <c r="A9" s="378" t="s">
        <v>525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65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3.5" customHeight="1">
      <c r="A10" s="2"/>
      <c r="B10" s="13" t="s">
        <v>156</v>
      </c>
      <c r="C10" s="13"/>
      <c r="D10" s="13"/>
      <c r="E10" s="13"/>
      <c r="F10" s="13"/>
      <c r="G10" s="13"/>
      <c r="H10" s="13"/>
      <c r="I10" s="2"/>
      <c r="J10" s="66"/>
      <c r="K10" s="2"/>
      <c r="L10" s="2"/>
      <c r="M10" s="93"/>
      <c r="N10" s="2"/>
      <c r="O10" s="77"/>
      <c r="P10" s="2"/>
      <c r="Q10" s="2"/>
      <c r="R10" s="34"/>
      <c r="S10" s="34"/>
      <c r="T10" s="34"/>
      <c r="U10" s="34"/>
      <c r="V10" s="183"/>
      <c r="W10" s="183"/>
      <c r="X10" s="183"/>
      <c r="Y10" s="183"/>
      <c r="Z10" s="183"/>
    </row>
    <row r="11" spans="1:26" ht="18.75" customHeight="1">
      <c r="A11" s="378" t="s">
        <v>177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65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" customHeight="1">
      <c r="A12" s="2"/>
      <c r="B12" s="13" t="s">
        <v>156</v>
      </c>
      <c r="C12" s="2"/>
      <c r="D12" s="2"/>
      <c r="E12" s="2"/>
      <c r="F12" s="2"/>
      <c r="G12" s="2"/>
      <c r="H12" s="2"/>
      <c r="I12" s="2"/>
      <c r="J12" s="66"/>
      <c r="K12" s="2"/>
      <c r="L12" s="2"/>
      <c r="M12" s="2"/>
      <c r="N12" s="2"/>
      <c r="O12" s="77"/>
      <c r="P12" s="2"/>
      <c r="Q12" s="2"/>
      <c r="R12" s="34"/>
      <c r="S12" s="34"/>
      <c r="T12" s="34"/>
      <c r="U12" s="34"/>
      <c r="V12" s="183"/>
      <c r="W12" s="183"/>
      <c r="X12" s="183"/>
      <c r="Y12" s="183"/>
      <c r="Z12" s="183"/>
    </row>
    <row r="13" spans="1:26" ht="18.75" customHeight="1">
      <c r="A13" s="378" t="s">
        <v>202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65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s="355" customFormat="1" ht="38.25" customHeight="1">
      <c r="A14" s="329">
        <v>1</v>
      </c>
      <c r="B14" s="265" t="s">
        <v>234</v>
      </c>
      <c r="C14" s="335" t="s">
        <v>235</v>
      </c>
      <c r="D14" s="265" t="s">
        <v>236</v>
      </c>
      <c r="E14" s="265" t="s">
        <v>237</v>
      </c>
      <c r="F14" s="265" t="s">
        <v>238</v>
      </c>
      <c r="G14" s="342"/>
      <c r="H14" s="342"/>
      <c r="I14" s="265">
        <v>2461</v>
      </c>
      <c r="J14" s="265">
        <v>2000</v>
      </c>
      <c r="K14" s="342"/>
      <c r="L14" s="342"/>
      <c r="M14" s="342">
        <v>8</v>
      </c>
      <c r="N14" s="265">
        <v>2700</v>
      </c>
      <c r="O14" s="366">
        <v>1</v>
      </c>
      <c r="P14" s="342"/>
      <c r="Q14" s="342" t="s">
        <v>433</v>
      </c>
      <c r="R14" s="265">
        <v>193000</v>
      </c>
      <c r="S14" s="342"/>
      <c r="T14" s="344">
        <v>30100</v>
      </c>
      <c r="U14" s="342"/>
      <c r="V14" s="342"/>
      <c r="W14" s="329" t="s">
        <v>706</v>
      </c>
      <c r="X14" s="329" t="s">
        <v>707</v>
      </c>
      <c r="Y14" s="329" t="s">
        <v>706</v>
      </c>
      <c r="Z14" s="329" t="s">
        <v>707</v>
      </c>
    </row>
    <row r="15" spans="1:26" ht="18.75" customHeight="1">
      <c r="A15" s="378" t="s">
        <v>564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65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s="355" customFormat="1" ht="39.75" customHeight="1">
      <c r="A16" s="329">
        <v>2</v>
      </c>
      <c r="B16" s="345" t="s">
        <v>565</v>
      </c>
      <c r="C16" s="345" t="s">
        <v>566</v>
      </c>
      <c r="D16" s="345" t="s">
        <v>567</v>
      </c>
      <c r="E16" s="345" t="s">
        <v>568</v>
      </c>
      <c r="F16" s="345" t="s">
        <v>255</v>
      </c>
      <c r="G16" s="345"/>
      <c r="H16" s="346"/>
      <c r="I16" s="345">
        <v>1.6</v>
      </c>
      <c r="J16" s="345">
        <v>1999</v>
      </c>
      <c r="K16" s="347"/>
      <c r="L16" s="347"/>
      <c r="M16" s="345">
        <v>5</v>
      </c>
      <c r="N16" s="345"/>
      <c r="O16" s="366">
        <v>2</v>
      </c>
      <c r="P16" s="342"/>
      <c r="Q16" s="342" t="s">
        <v>685</v>
      </c>
      <c r="R16" s="348"/>
      <c r="S16" s="272"/>
      <c r="T16" s="325"/>
      <c r="U16" s="272"/>
      <c r="V16" s="359"/>
      <c r="W16" s="345" t="s">
        <v>708</v>
      </c>
      <c r="X16" s="345" t="s">
        <v>709</v>
      </c>
      <c r="Y16" s="345" t="s">
        <v>304</v>
      </c>
      <c r="Z16" s="345" t="s">
        <v>304</v>
      </c>
    </row>
    <row r="17" spans="1:26" s="355" customFormat="1" ht="39.75" customHeight="1">
      <c r="A17" s="329">
        <v>3</v>
      </c>
      <c r="B17" s="345" t="s">
        <v>569</v>
      </c>
      <c r="C17" s="345">
        <v>5312</v>
      </c>
      <c r="D17" s="345">
        <v>104670</v>
      </c>
      <c r="E17" s="345" t="s">
        <v>570</v>
      </c>
      <c r="F17" s="345" t="s">
        <v>571</v>
      </c>
      <c r="G17" s="345"/>
      <c r="H17" s="346"/>
      <c r="I17" s="345">
        <v>3.86</v>
      </c>
      <c r="J17" s="345">
        <v>1996</v>
      </c>
      <c r="K17" s="349"/>
      <c r="L17" s="349"/>
      <c r="M17" s="345">
        <v>1</v>
      </c>
      <c r="N17" s="345">
        <v>3865</v>
      </c>
      <c r="O17" s="366">
        <v>3</v>
      </c>
      <c r="P17" s="329"/>
      <c r="Q17" s="329" t="s">
        <v>685</v>
      </c>
      <c r="R17" s="348"/>
      <c r="S17" s="272"/>
      <c r="T17" s="325"/>
      <c r="U17" s="272"/>
      <c r="V17" s="359"/>
      <c r="W17" s="345" t="s">
        <v>710</v>
      </c>
      <c r="X17" s="345" t="s">
        <v>711</v>
      </c>
      <c r="Y17" s="345" t="s">
        <v>304</v>
      </c>
      <c r="Z17" s="345" t="s">
        <v>304</v>
      </c>
    </row>
    <row r="18" spans="1:26" s="355" customFormat="1" ht="38.25" customHeight="1">
      <c r="A18" s="329">
        <v>4</v>
      </c>
      <c r="B18" s="345" t="s">
        <v>572</v>
      </c>
      <c r="C18" s="345" t="s">
        <v>573</v>
      </c>
      <c r="D18" s="345" t="s">
        <v>574</v>
      </c>
      <c r="E18" s="345" t="s">
        <v>575</v>
      </c>
      <c r="F18" s="345" t="s">
        <v>255</v>
      </c>
      <c r="G18" s="345"/>
      <c r="H18" s="346"/>
      <c r="I18" s="345" t="s">
        <v>601</v>
      </c>
      <c r="J18" s="345">
        <v>1997</v>
      </c>
      <c r="K18" s="349"/>
      <c r="L18" s="329"/>
      <c r="M18" s="345">
        <v>9</v>
      </c>
      <c r="N18" s="345"/>
      <c r="O18" s="366">
        <v>4</v>
      </c>
      <c r="P18" s="329"/>
      <c r="Q18" s="329" t="s">
        <v>686</v>
      </c>
      <c r="R18" s="348"/>
      <c r="S18" s="272"/>
      <c r="T18" s="350"/>
      <c r="U18" s="272"/>
      <c r="V18" s="359"/>
      <c r="W18" s="345" t="s">
        <v>712</v>
      </c>
      <c r="X18" s="345" t="s">
        <v>713</v>
      </c>
      <c r="Y18" s="345" t="s">
        <v>304</v>
      </c>
      <c r="Z18" s="345" t="s">
        <v>304</v>
      </c>
    </row>
    <row r="19" spans="1:26" s="355" customFormat="1" ht="39" customHeight="1">
      <c r="A19" s="329">
        <v>5</v>
      </c>
      <c r="B19" s="265" t="s">
        <v>576</v>
      </c>
      <c r="C19" s="335" t="s">
        <v>577</v>
      </c>
      <c r="D19" s="265" t="s">
        <v>578</v>
      </c>
      <c r="E19" s="265" t="s">
        <v>579</v>
      </c>
      <c r="F19" s="265" t="s">
        <v>580</v>
      </c>
      <c r="G19" s="265"/>
      <c r="H19" s="346"/>
      <c r="I19" s="265">
        <v>1900</v>
      </c>
      <c r="J19" s="265">
        <v>1996</v>
      </c>
      <c r="K19" s="349"/>
      <c r="L19" s="349"/>
      <c r="M19" s="265">
        <v>2</v>
      </c>
      <c r="N19" s="265"/>
      <c r="O19" s="366">
        <v>5</v>
      </c>
      <c r="P19" s="329"/>
      <c r="Q19" s="329" t="s">
        <v>686</v>
      </c>
      <c r="R19" s="351"/>
      <c r="S19" s="272"/>
      <c r="T19" s="325"/>
      <c r="U19" s="272"/>
      <c r="V19" s="359"/>
      <c r="W19" s="329" t="s">
        <v>714</v>
      </c>
      <c r="X19" s="329" t="s">
        <v>715</v>
      </c>
      <c r="Y19" s="329" t="s">
        <v>5</v>
      </c>
      <c r="Z19" s="329" t="s">
        <v>5</v>
      </c>
    </row>
    <row r="20" spans="1:26" s="355" customFormat="1" ht="38.25" customHeight="1">
      <c r="A20" s="329">
        <v>6</v>
      </c>
      <c r="B20" s="345" t="s">
        <v>313</v>
      </c>
      <c r="C20" s="345" t="s">
        <v>581</v>
      </c>
      <c r="D20" s="345">
        <v>80633</v>
      </c>
      <c r="E20" s="345" t="s">
        <v>582</v>
      </c>
      <c r="F20" s="345" t="s">
        <v>328</v>
      </c>
      <c r="G20" s="345"/>
      <c r="H20" s="346"/>
      <c r="I20" s="345" t="s">
        <v>304</v>
      </c>
      <c r="J20" s="345">
        <v>1971</v>
      </c>
      <c r="K20" s="349"/>
      <c r="L20" s="349"/>
      <c r="M20" s="345" t="s">
        <v>304</v>
      </c>
      <c r="N20" s="345" t="s">
        <v>304</v>
      </c>
      <c r="O20" s="366">
        <v>6</v>
      </c>
      <c r="P20" s="329"/>
      <c r="Q20" s="329" t="s">
        <v>685</v>
      </c>
      <c r="R20" s="351"/>
      <c r="S20" s="272"/>
      <c r="T20" s="325"/>
      <c r="U20" s="272"/>
      <c r="V20" s="359"/>
      <c r="W20" s="345" t="s">
        <v>712</v>
      </c>
      <c r="X20" s="345" t="s">
        <v>713</v>
      </c>
      <c r="Y20" s="345" t="s">
        <v>304</v>
      </c>
      <c r="Z20" s="345" t="s">
        <v>304</v>
      </c>
    </row>
    <row r="21" spans="1:26" s="355" customFormat="1" ht="39.75" customHeight="1">
      <c r="A21" s="329">
        <v>7</v>
      </c>
      <c r="B21" s="345" t="s">
        <v>583</v>
      </c>
      <c r="C21" s="345">
        <v>5211</v>
      </c>
      <c r="D21" s="345">
        <v>25623</v>
      </c>
      <c r="E21" s="345" t="s">
        <v>584</v>
      </c>
      <c r="F21" s="345" t="s">
        <v>585</v>
      </c>
      <c r="G21" s="345"/>
      <c r="H21" s="346"/>
      <c r="I21" s="345">
        <v>2.6</v>
      </c>
      <c r="J21" s="345">
        <v>1987</v>
      </c>
      <c r="K21" s="329"/>
      <c r="L21" s="329"/>
      <c r="M21" s="345">
        <v>1</v>
      </c>
      <c r="N21" s="345"/>
      <c r="O21" s="366">
        <v>7</v>
      </c>
      <c r="P21" s="329"/>
      <c r="Q21" s="329" t="s">
        <v>685</v>
      </c>
      <c r="R21" s="351"/>
      <c r="S21" s="272"/>
      <c r="T21" s="326"/>
      <c r="U21" s="272"/>
      <c r="V21" s="359"/>
      <c r="W21" s="345" t="s">
        <v>712</v>
      </c>
      <c r="X21" s="345" t="s">
        <v>713</v>
      </c>
      <c r="Y21" s="345" t="s">
        <v>304</v>
      </c>
      <c r="Z21" s="345" t="s">
        <v>304</v>
      </c>
    </row>
    <row r="22" spans="1:26" s="355" customFormat="1" ht="39.75" customHeight="1">
      <c r="A22" s="329">
        <v>8</v>
      </c>
      <c r="B22" s="345" t="s">
        <v>586</v>
      </c>
      <c r="C22" s="345">
        <v>235</v>
      </c>
      <c r="D22" s="345" t="s">
        <v>587</v>
      </c>
      <c r="E22" s="345" t="s">
        <v>588</v>
      </c>
      <c r="F22" s="345" t="s">
        <v>585</v>
      </c>
      <c r="G22" s="345"/>
      <c r="H22" s="346"/>
      <c r="I22" s="345">
        <v>2602</v>
      </c>
      <c r="J22" s="345">
        <v>1979</v>
      </c>
      <c r="K22" s="349"/>
      <c r="L22" s="349"/>
      <c r="M22" s="345" t="s">
        <v>304</v>
      </c>
      <c r="N22" s="345" t="s">
        <v>304</v>
      </c>
      <c r="O22" s="366">
        <v>8</v>
      </c>
      <c r="P22" s="329"/>
      <c r="Q22" s="329" t="s">
        <v>685</v>
      </c>
      <c r="R22" s="265"/>
      <c r="S22" s="272"/>
      <c r="T22" s="327"/>
      <c r="U22" s="272"/>
      <c r="V22" s="359"/>
      <c r="W22" s="345" t="s">
        <v>712</v>
      </c>
      <c r="X22" s="345" t="s">
        <v>713</v>
      </c>
      <c r="Y22" s="345" t="s">
        <v>304</v>
      </c>
      <c r="Z22" s="345" t="s">
        <v>304</v>
      </c>
    </row>
    <row r="23" spans="1:26" s="355" customFormat="1" ht="40.5" customHeight="1">
      <c r="A23" s="329">
        <v>9</v>
      </c>
      <c r="B23" s="345" t="s">
        <v>313</v>
      </c>
      <c r="C23" s="345" t="s">
        <v>581</v>
      </c>
      <c r="D23" s="345">
        <v>80620</v>
      </c>
      <c r="E23" s="345" t="s">
        <v>589</v>
      </c>
      <c r="F23" s="345" t="s">
        <v>328</v>
      </c>
      <c r="G23" s="345"/>
      <c r="H23" s="346"/>
      <c r="I23" s="345" t="s">
        <v>304</v>
      </c>
      <c r="J23" s="345">
        <v>1971</v>
      </c>
      <c r="K23" s="349"/>
      <c r="L23" s="349"/>
      <c r="M23" s="345" t="s">
        <v>304</v>
      </c>
      <c r="N23" s="345" t="s">
        <v>304</v>
      </c>
      <c r="O23" s="366">
        <v>9</v>
      </c>
      <c r="P23" s="329"/>
      <c r="Q23" s="329" t="s">
        <v>685</v>
      </c>
      <c r="R23" s="265"/>
      <c r="S23" s="272"/>
      <c r="T23" s="327"/>
      <c r="U23" s="272"/>
      <c r="V23" s="359"/>
      <c r="W23" s="345" t="s">
        <v>712</v>
      </c>
      <c r="X23" s="345" t="s">
        <v>713</v>
      </c>
      <c r="Y23" s="345" t="s">
        <v>304</v>
      </c>
      <c r="Z23" s="345" t="s">
        <v>304</v>
      </c>
    </row>
    <row r="24" spans="1:26" s="355" customFormat="1" ht="40.5" customHeight="1">
      <c r="A24" s="329">
        <v>10</v>
      </c>
      <c r="B24" s="345" t="s">
        <v>590</v>
      </c>
      <c r="C24" s="345" t="s">
        <v>591</v>
      </c>
      <c r="D24" s="345">
        <v>358401</v>
      </c>
      <c r="E24" s="345" t="s">
        <v>592</v>
      </c>
      <c r="F24" s="345" t="s">
        <v>571</v>
      </c>
      <c r="G24" s="345"/>
      <c r="H24" s="346"/>
      <c r="I24" s="345">
        <v>3120</v>
      </c>
      <c r="J24" s="345">
        <v>1979</v>
      </c>
      <c r="K24" s="347"/>
      <c r="L24" s="352"/>
      <c r="M24" s="345">
        <v>1</v>
      </c>
      <c r="N24" s="345"/>
      <c r="O24" s="366">
        <v>10</v>
      </c>
      <c r="P24" s="342"/>
      <c r="Q24" s="329" t="s">
        <v>685</v>
      </c>
      <c r="R24" s="345"/>
      <c r="S24" s="272"/>
      <c r="T24" s="326"/>
      <c r="U24" s="272"/>
      <c r="V24" s="359"/>
      <c r="W24" s="345" t="s">
        <v>712</v>
      </c>
      <c r="X24" s="345" t="s">
        <v>713</v>
      </c>
      <c r="Y24" s="345" t="s">
        <v>304</v>
      </c>
      <c r="Z24" s="345" t="s">
        <v>304</v>
      </c>
    </row>
    <row r="25" spans="1:26" s="355" customFormat="1" ht="39" customHeight="1">
      <c r="A25" s="329">
        <v>11</v>
      </c>
      <c r="B25" s="345" t="s">
        <v>593</v>
      </c>
      <c r="C25" s="345" t="s">
        <v>594</v>
      </c>
      <c r="D25" s="345" t="s">
        <v>595</v>
      </c>
      <c r="E25" s="345" t="s">
        <v>596</v>
      </c>
      <c r="F25" s="345" t="s">
        <v>571</v>
      </c>
      <c r="G25" s="345"/>
      <c r="H25" s="346"/>
      <c r="I25" s="345"/>
      <c r="J25" s="345">
        <v>2007</v>
      </c>
      <c r="K25" s="349"/>
      <c r="L25" s="349"/>
      <c r="M25" s="329"/>
      <c r="N25" s="345"/>
      <c r="O25" s="366">
        <v>11</v>
      </c>
      <c r="P25" s="329"/>
      <c r="Q25" s="329" t="s">
        <v>685</v>
      </c>
      <c r="R25" s="265"/>
      <c r="S25" s="272"/>
      <c r="T25" s="353">
        <v>72400</v>
      </c>
      <c r="U25" s="272"/>
      <c r="V25" s="359"/>
      <c r="W25" s="345" t="s">
        <v>716</v>
      </c>
      <c r="X25" s="345" t="s">
        <v>717</v>
      </c>
      <c r="Y25" s="345" t="s">
        <v>716</v>
      </c>
      <c r="Z25" s="345" t="s">
        <v>717</v>
      </c>
    </row>
    <row r="26" spans="1:26" s="355" customFormat="1" ht="39.75" customHeight="1">
      <c r="A26" s="329">
        <v>12</v>
      </c>
      <c r="B26" s="329" t="s">
        <v>597</v>
      </c>
      <c r="C26" s="329" t="s">
        <v>598</v>
      </c>
      <c r="D26" s="329" t="s">
        <v>599</v>
      </c>
      <c r="E26" s="329" t="s">
        <v>600</v>
      </c>
      <c r="F26" s="329" t="s">
        <v>238</v>
      </c>
      <c r="G26" s="329"/>
      <c r="H26" s="346"/>
      <c r="I26" s="329" t="s">
        <v>304</v>
      </c>
      <c r="J26" s="329">
        <v>2004</v>
      </c>
      <c r="K26" s="347"/>
      <c r="L26" s="352"/>
      <c r="M26" s="345"/>
      <c r="N26" s="354"/>
      <c r="O26" s="366">
        <v>12</v>
      </c>
      <c r="P26" s="342"/>
      <c r="Q26" s="342"/>
      <c r="R26" s="345"/>
      <c r="S26" s="272"/>
      <c r="T26" s="326"/>
      <c r="U26" s="272"/>
      <c r="V26" s="359"/>
      <c r="W26" s="329" t="s">
        <v>718</v>
      </c>
      <c r="X26" s="329" t="s">
        <v>719</v>
      </c>
      <c r="Y26" s="345" t="s">
        <v>304</v>
      </c>
      <c r="Z26" s="345" t="s">
        <v>304</v>
      </c>
    </row>
    <row r="27" spans="1:26" ht="19.5" customHeight="1">
      <c r="A27" s="378" t="s">
        <v>602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65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355" customFormat="1" ht="43.5" customHeight="1">
      <c r="A28" s="329">
        <v>13</v>
      </c>
      <c r="B28" s="345" t="s">
        <v>250</v>
      </c>
      <c r="C28" s="345" t="s">
        <v>251</v>
      </c>
      <c r="D28" s="345" t="s">
        <v>252</v>
      </c>
      <c r="E28" s="345" t="s">
        <v>253</v>
      </c>
      <c r="F28" s="345" t="s">
        <v>254</v>
      </c>
      <c r="G28" s="345" t="s">
        <v>255</v>
      </c>
      <c r="H28" s="342"/>
      <c r="I28" s="345">
        <v>1397</v>
      </c>
      <c r="J28" s="345">
        <v>2003</v>
      </c>
      <c r="K28" s="355" t="s">
        <v>695</v>
      </c>
      <c r="L28" s="342" t="s">
        <v>256</v>
      </c>
      <c r="M28" s="345">
        <v>5</v>
      </c>
      <c r="N28" s="355" t="s">
        <v>696</v>
      </c>
      <c r="O28" s="367">
        <v>13</v>
      </c>
      <c r="P28" s="329"/>
      <c r="Q28" s="329" t="s">
        <v>433</v>
      </c>
      <c r="R28" s="345">
        <v>37780</v>
      </c>
      <c r="T28" s="326">
        <v>13800</v>
      </c>
      <c r="U28" s="342"/>
      <c r="V28" s="342"/>
      <c r="W28" s="345" t="s">
        <v>720</v>
      </c>
      <c r="X28" s="345" t="s">
        <v>721</v>
      </c>
      <c r="Y28" s="345" t="s">
        <v>720</v>
      </c>
      <c r="Z28" s="345" t="s">
        <v>721</v>
      </c>
    </row>
    <row r="29" spans="1:26" ht="18.75" customHeight="1">
      <c r="A29" s="378" t="s">
        <v>603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65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39.75" customHeight="1">
      <c r="A30" s="2">
        <v>14</v>
      </c>
      <c r="B30" s="175" t="s">
        <v>291</v>
      </c>
      <c r="C30" s="175" t="s">
        <v>292</v>
      </c>
      <c r="D30" s="175" t="s">
        <v>293</v>
      </c>
      <c r="E30" s="175" t="s">
        <v>294</v>
      </c>
      <c r="F30" s="175" t="s">
        <v>295</v>
      </c>
      <c r="G30" s="13"/>
      <c r="H30" s="13"/>
      <c r="I30" s="175">
        <v>2665</v>
      </c>
      <c r="J30" s="175">
        <v>2000</v>
      </c>
      <c r="K30" s="176">
        <v>36866</v>
      </c>
      <c r="L30" s="176">
        <v>40885</v>
      </c>
      <c r="M30" s="142">
        <v>6</v>
      </c>
      <c r="N30" s="175" t="s">
        <v>296</v>
      </c>
      <c r="O30" s="3">
        <v>14</v>
      </c>
      <c r="P30" s="142">
        <v>3090</v>
      </c>
      <c r="Q30" s="142" t="s">
        <v>105</v>
      </c>
      <c r="R30" s="175" t="s">
        <v>337</v>
      </c>
      <c r="S30" s="34"/>
      <c r="T30" s="325">
        <v>9300</v>
      </c>
      <c r="U30" s="34"/>
      <c r="V30" s="183"/>
      <c r="W30" s="175" t="s">
        <v>710</v>
      </c>
      <c r="X30" s="175" t="s">
        <v>711</v>
      </c>
      <c r="Y30" s="175" t="s">
        <v>710</v>
      </c>
      <c r="Z30" s="175" t="s">
        <v>711</v>
      </c>
    </row>
    <row r="31" spans="1:26" ht="39.75" customHeight="1">
      <c r="A31" s="2">
        <v>15</v>
      </c>
      <c r="B31" s="175" t="s">
        <v>297</v>
      </c>
      <c r="C31" s="175" t="s">
        <v>298</v>
      </c>
      <c r="D31" s="175" t="s">
        <v>299</v>
      </c>
      <c r="E31" s="175" t="s">
        <v>300</v>
      </c>
      <c r="F31" s="175" t="s">
        <v>255</v>
      </c>
      <c r="G31" s="13"/>
      <c r="H31" s="13"/>
      <c r="I31" s="175">
        <v>1598</v>
      </c>
      <c r="J31" s="175">
        <v>1999</v>
      </c>
      <c r="K31" s="66">
        <v>36516</v>
      </c>
      <c r="L31" s="66">
        <v>40885</v>
      </c>
      <c r="M31" s="2">
        <v>5</v>
      </c>
      <c r="N31" s="175" t="s">
        <v>5</v>
      </c>
      <c r="O31" s="3">
        <v>15</v>
      </c>
      <c r="P31" s="2">
        <v>1560</v>
      </c>
      <c r="Q31" s="2" t="s">
        <v>105</v>
      </c>
      <c r="R31" s="175" t="s">
        <v>338</v>
      </c>
      <c r="S31" s="34"/>
      <c r="T31" s="325">
        <v>1900</v>
      </c>
      <c r="U31" s="34"/>
      <c r="V31" s="183"/>
      <c r="W31" s="175" t="s">
        <v>722</v>
      </c>
      <c r="X31" s="175" t="s">
        <v>723</v>
      </c>
      <c r="Y31" s="175" t="s">
        <v>722</v>
      </c>
      <c r="Z31" s="175" t="s">
        <v>723</v>
      </c>
    </row>
    <row r="32" spans="1:26" ht="45.75" customHeight="1">
      <c r="A32" s="2">
        <v>16</v>
      </c>
      <c r="B32" s="175" t="s">
        <v>301</v>
      </c>
      <c r="C32" s="175" t="s">
        <v>302</v>
      </c>
      <c r="D32" s="175" t="s">
        <v>303</v>
      </c>
      <c r="E32" s="175" t="s">
        <v>305</v>
      </c>
      <c r="F32" s="175" t="s">
        <v>306</v>
      </c>
      <c r="G32" s="13"/>
      <c r="H32" s="13"/>
      <c r="I32" s="175" t="s">
        <v>304</v>
      </c>
      <c r="J32" s="175">
        <v>2002</v>
      </c>
      <c r="K32" s="66">
        <v>37546</v>
      </c>
      <c r="L32" s="2" t="s">
        <v>307</v>
      </c>
      <c r="M32" s="2" t="s">
        <v>5</v>
      </c>
      <c r="N32" s="175" t="s">
        <v>304</v>
      </c>
      <c r="O32" s="3">
        <v>16</v>
      </c>
      <c r="P32" s="2">
        <v>750</v>
      </c>
      <c r="Q32" s="2" t="s">
        <v>105</v>
      </c>
      <c r="R32" s="175" t="s">
        <v>5</v>
      </c>
      <c r="S32" s="34"/>
      <c r="T32" s="350"/>
      <c r="U32" s="34"/>
      <c r="V32" s="183"/>
      <c r="W32" s="175" t="s">
        <v>710</v>
      </c>
      <c r="X32" s="175" t="s">
        <v>711</v>
      </c>
      <c r="Y32" s="175" t="s">
        <v>304</v>
      </c>
      <c r="Z32" s="175" t="s">
        <v>304</v>
      </c>
    </row>
    <row r="33" spans="1:26" ht="69" customHeight="1">
      <c r="A33" s="2">
        <v>17</v>
      </c>
      <c r="B33" s="177" t="s">
        <v>308</v>
      </c>
      <c r="C33" s="178" t="s">
        <v>309</v>
      </c>
      <c r="D33" s="177" t="s">
        <v>310</v>
      </c>
      <c r="E33" s="177" t="s">
        <v>311</v>
      </c>
      <c r="F33" s="180" t="s">
        <v>312</v>
      </c>
      <c r="G33" s="13"/>
      <c r="H33" s="13"/>
      <c r="I33" s="177">
        <v>4000</v>
      </c>
      <c r="J33" s="177">
        <v>2008</v>
      </c>
      <c r="K33" s="66">
        <v>39713</v>
      </c>
      <c r="L33" s="66">
        <v>41538</v>
      </c>
      <c r="M33" s="2">
        <v>2</v>
      </c>
      <c r="N33" s="177" t="s">
        <v>5</v>
      </c>
      <c r="O33" s="3">
        <v>17</v>
      </c>
      <c r="P33" s="2">
        <v>38700</v>
      </c>
      <c r="Q33" s="2" t="s">
        <v>105</v>
      </c>
      <c r="R33" s="182" t="s">
        <v>339</v>
      </c>
      <c r="S33" s="34"/>
      <c r="T33" s="325">
        <v>121100</v>
      </c>
      <c r="U33" s="34"/>
      <c r="V33" s="183"/>
      <c r="W33" s="358" t="s">
        <v>724</v>
      </c>
      <c r="X33" s="358" t="s">
        <v>725</v>
      </c>
      <c r="Y33" s="358" t="s">
        <v>724</v>
      </c>
      <c r="Z33" s="358" t="s">
        <v>725</v>
      </c>
    </row>
    <row r="34" spans="1:26" ht="40.5" customHeight="1">
      <c r="A34" s="2">
        <v>18</v>
      </c>
      <c r="B34" s="177" t="s">
        <v>313</v>
      </c>
      <c r="C34" s="179" t="s">
        <v>314</v>
      </c>
      <c r="D34" s="177" t="s">
        <v>315</v>
      </c>
      <c r="E34" s="177" t="s">
        <v>316</v>
      </c>
      <c r="F34" s="180" t="s">
        <v>317</v>
      </c>
      <c r="G34" s="13"/>
      <c r="H34" s="13"/>
      <c r="I34" s="177" t="s">
        <v>5</v>
      </c>
      <c r="J34" s="177">
        <v>2008</v>
      </c>
      <c r="K34" s="66">
        <v>39713</v>
      </c>
      <c r="L34" s="66">
        <v>41538</v>
      </c>
      <c r="M34" s="2" t="s">
        <v>5</v>
      </c>
      <c r="N34" s="177" t="s">
        <v>318</v>
      </c>
      <c r="O34" s="3">
        <v>18</v>
      </c>
      <c r="P34" s="2">
        <v>5950</v>
      </c>
      <c r="Q34" s="2" t="s">
        <v>105</v>
      </c>
      <c r="R34" s="182" t="s">
        <v>5</v>
      </c>
      <c r="S34" s="34"/>
      <c r="T34" s="325">
        <v>16767</v>
      </c>
      <c r="U34" s="34"/>
      <c r="V34" s="183"/>
      <c r="W34" s="358" t="s">
        <v>724</v>
      </c>
      <c r="X34" s="358" t="s">
        <v>725</v>
      </c>
      <c r="Y34" s="358" t="s">
        <v>724</v>
      </c>
      <c r="Z34" s="358" t="s">
        <v>725</v>
      </c>
    </row>
    <row r="35" spans="1:26" ht="52.5" customHeight="1">
      <c r="A35" s="2">
        <v>19</v>
      </c>
      <c r="B35" s="53" t="s">
        <v>313</v>
      </c>
      <c r="C35" s="73" t="s">
        <v>319</v>
      </c>
      <c r="D35" s="53" t="s">
        <v>320</v>
      </c>
      <c r="E35" s="53" t="s">
        <v>321</v>
      </c>
      <c r="F35" s="2" t="s">
        <v>322</v>
      </c>
      <c r="G35" s="13"/>
      <c r="H35" s="13"/>
      <c r="I35" s="53" t="s">
        <v>5</v>
      </c>
      <c r="J35" s="53">
        <v>2009</v>
      </c>
      <c r="K35" s="2" t="s">
        <v>5</v>
      </c>
      <c r="L35" s="2" t="s">
        <v>5</v>
      </c>
      <c r="M35" s="2" t="s">
        <v>5</v>
      </c>
      <c r="N35" s="53" t="s">
        <v>5</v>
      </c>
      <c r="O35" s="3">
        <v>19</v>
      </c>
      <c r="P35" s="2">
        <v>1400</v>
      </c>
      <c r="Q35" s="2" t="s">
        <v>105</v>
      </c>
      <c r="R35" s="182" t="s">
        <v>5</v>
      </c>
      <c r="S35" s="34"/>
      <c r="T35" s="326">
        <v>39034</v>
      </c>
      <c r="U35" s="34"/>
      <c r="V35" s="183"/>
      <c r="W35" s="66" t="s">
        <v>726</v>
      </c>
      <c r="X35" s="66" t="s">
        <v>727</v>
      </c>
      <c r="Y35" s="66" t="s">
        <v>726</v>
      </c>
      <c r="Z35" s="66" t="s">
        <v>727</v>
      </c>
    </row>
    <row r="36" spans="1:26" ht="40.5" customHeight="1">
      <c r="A36" s="2">
        <v>20</v>
      </c>
      <c r="B36" s="53" t="s">
        <v>323</v>
      </c>
      <c r="C36" s="73" t="s">
        <v>324</v>
      </c>
      <c r="D36" s="53" t="s">
        <v>325</v>
      </c>
      <c r="E36" s="53" t="s">
        <v>326</v>
      </c>
      <c r="F36" s="53" t="s">
        <v>327</v>
      </c>
      <c r="G36" s="13"/>
      <c r="H36" s="13"/>
      <c r="I36" s="53">
        <v>2120</v>
      </c>
      <c r="J36" s="53">
        <v>1996</v>
      </c>
      <c r="K36" s="66">
        <v>35200</v>
      </c>
      <c r="L36" s="66">
        <v>41101</v>
      </c>
      <c r="M36" s="2">
        <v>9</v>
      </c>
      <c r="N36" s="53" t="s">
        <v>5</v>
      </c>
      <c r="O36" s="3">
        <v>20</v>
      </c>
      <c r="P36" s="2">
        <v>2500</v>
      </c>
      <c r="Q36" s="2" t="s">
        <v>105</v>
      </c>
      <c r="R36" s="53" t="s">
        <v>340</v>
      </c>
      <c r="S36" s="34"/>
      <c r="T36" s="327">
        <v>1870</v>
      </c>
      <c r="U36" s="34"/>
      <c r="V36" s="183"/>
      <c r="W36" s="66" t="s">
        <v>728</v>
      </c>
      <c r="X36" s="66" t="s">
        <v>729</v>
      </c>
      <c r="Y36" s="66" t="s">
        <v>728</v>
      </c>
      <c r="Z36" s="66" t="s">
        <v>729</v>
      </c>
    </row>
    <row r="37" spans="1:26" ht="38.25" customHeight="1">
      <c r="A37" s="2">
        <v>21</v>
      </c>
      <c r="B37" s="53" t="s">
        <v>328</v>
      </c>
      <c r="C37" s="73" t="s">
        <v>329</v>
      </c>
      <c r="D37" s="53" t="s">
        <v>330</v>
      </c>
      <c r="E37" s="53" t="s">
        <v>331</v>
      </c>
      <c r="F37" s="2" t="s">
        <v>332</v>
      </c>
      <c r="G37" s="13"/>
      <c r="H37" s="13"/>
      <c r="I37" s="53" t="s">
        <v>5</v>
      </c>
      <c r="J37" s="53">
        <v>2010</v>
      </c>
      <c r="K37" s="66">
        <v>40252</v>
      </c>
      <c r="L37" s="66">
        <v>41348</v>
      </c>
      <c r="M37" s="2" t="s">
        <v>5</v>
      </c>
      <c r="N37" s="53" t="s">
        <v>333</v>
      </c>
      <c r="O37" s="3">
        <v>21</v>
      </c>
      <c r="P37" s="2">
        <v>1050</v>
      </c>
      <c r="Q37" s="2" t="s">
        <v>105</v>
      </c>
      <c r="R37" s="53" t="s">
        <v>5</v>
      </c>
      <c r="S37" s="34"/>
      <c r="T37" s="327">
        <v>8099</v>
      </c>
      <c r="U37" s="34"/>
      <c r="V37" s="183"/>
      <c r="W37" s="66" t="s">
        <v>730</v>
      </c>
      <c r="X37" s="66" t="s">
        <v>731</v>
      </c>
      <c r="Y37" s="66" t="s">
        <v>5</v>
      </c>
      <c r="Z37" s="66" t="s">
        <v>5</v>
      </c>
    </row>
    <row r="38" spans="1:26" ht="40.5" customHeight="1">
      <c r="A38" s="2">
        <v>22</v>
      </c>
      <c r="B38" s="139" t="s">
        <v>250</v>
      </c>
      <c r="C38" s="139" t="s">
        <v>334</v>
      </c>
      <c r="D38" s="139" t="s">
        <v>335</v>
      </c>
      <c r="E38" s="139" t="s">
        <v>336</v>
      </c>
      <c r="F38" s="139" t="s">
        <v>238</v>
      </c>
      <c r="G38" s="13"/>
      <c r="H38" s="13"/>
      <c r="I38" s="139">
        <v>1600</v>
      </c>
      <c r="J38" s="139">
        <v>1997</v>
      </c>
      <c r="K38" s="176">
        <v>35649</v>
      </c>
      <c r="L38" s="181">
        <v>41181</v>
      </c>
      <c r="M38" s="139">
        <v>5</v>
      </c>
      <c r="N38" s="163" t="s">
        <v>5</v>
      </c>
      <c r="O38" s="3">
        <v>22</v>
      </c>
      <c r="P38" s="142">
        <v>1450</v>
      </c>
      <c r="Q38" s="142" t="s">
        <v>105</v>
      </c>
      <c r="R38" s="139" t="s">
        <v>341</v>
      </c>
      <c r="S38" s="34"/>
      <c r="T38" s="326">
        <v>3900</v>
      </c>
      <c r="U38" s="34"/>
      <c r="V38" s="183"/>
      <c r="W38" s="139" t="s">
        <v>732</v>
      </c>
      <c r="X38" s="139" t="s">
        <v>733</v>
      </c>
      <c r="Y38" s="139" t="s">
        <v>732</v>
      </c>
      <c r="Z38" s="139" t="s">
        <v>733</v>
      </c>
    </row>
    <row r="39" spans="1:26" ht="19.5" customHeight="1">
      <c r="A39" s="378" t="s">
        <v>604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65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7" s="355" customFormat="1" ht="41.25" customHeight="1">
      <c r="A40" s="329">
        <v>23</v>
      </c>
      <c r="B40" s="345" t="s">
        <v>354</v>
      </c>
      <c r="C40" s="345" t="s">
        <v>356</v>
      </c>
      <c r="D40" s="345">
        <v>392626</v>
      </c>
      <c r="E40" s="345" t="s">
        <v>358</v>
      </c>
      <c r="F40" s="345" t="s">
        <v>360</v>
      </c>
      <c r="G40" s="346"/>
      <c r="H40" s="346"/>
      <c r="I40" s="345">
        <v>2120</v>
      </c>
      <c r="J40" s="345">
        <v>1993</v>
      </c>
      <c r="K40" s="329" t="s">
        <v>697</v>
      </c>
      <c r="L40" s="329" t="s">
        <v>698</v>
      </c>
      <c r="M40" s="356">
        <v>9</v>
      </c>
      <c r="N40" s="345">
        <v>845</v>
      </c>
      <c r="O40" s="366">
        <v>23</v>
      </c>
      <c r="P40" s="343"/>
      <c r="Q40" s="329" t="s">
        <v>105</v>
      </c>
      <c r="R40" s="329"/>
      <c r="S40" s="272"/>
      <c r="T40" s="272"/>
      <c r="U40" s="272"/>
      <c r="V40" s="272"/>
      <c r="W40" s="345" t="s">
        <v>712</v>
      </c>
      <c r="X40" s="345" t="s">
        <v>713</v>
      </c>
      <c r="Y40" s="345" t="s">
        <v>304</v>
      </c>
      <c r="Z40" s="345" t="s">
        <v>304</v>
      </c>
      <c r="AA40" s="359"/>
    </row>
    <row r="41" spans="1:27" s="355" customFormat="1" ht="39.75" customHeight="1">
      <c r="A41" s="329">
        <v>24</v>
      </c>
      <c r="B41" s="345" t="s">
        <v>355</v>
      </c>
      <c r="C41" s="345" t="s">
        <v>701</v>
      </c>
      <c r="D41" s="345" t="s">
        <v>357</v>
      </c>
      <c r="E41" s="345" t="s">
        <v>359</v>
      </c>
      <c r="F41" s="345" t="s">
        <v>238</v>
      </c>
      <c r="G41" s="329"/>
      <c r="H41" s="329"/>
      <c r="I41" s="345">
        <v>1995</v>
      </c>
      <c r="J41" s="345">
        <v>2008</v>
      </c>
      <c r="K41" s="329" t="s">
        <v>699</v>
      </c>
      <c r="L41" s="329" t="s">
        <v>700</v>
      </c>
      <c r="M41" s="329">
        <v>9</v>
      </c>
      <c r="N41" s="345" t="s">
        <v>361</v>
      </c>
      <c r="O41" s="366">
        <v>24</v>
      </c>
      <c r="P41" s="343"/>
      <c r="Q41" s="329" t="s">
        <v>105</v>
      </c>
      <c r="R41" s="329">
        <v>58200</v>
      </c>
      <c r="S41" s="355" t="s">
        <v>386</v>
      </c>
      <c r="T41" s="362">
        <v>54600</v>
      </c>
      <c r="U41" s="272"/>
      <c r="V41" s="272"/>
      <c r="W41" s="345" t="s">
        <v>734</v>
      </c>
      <c r="X41" s="345" t="s">
        <v>735</v>
      </c>
      <c r="Y41" s="345" t="s">
        <v>734</v>
      </c>
      <c r="Z41" s="345" t="s">
        <v>735</v>
      </c>
      <c r="AA41" s="359"/>
    </row>
    <row r="42" spans="1:26" ht="18.75" customHeight="1">
      <c r="A42" s="378" t="s">
        <v>605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65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s="355" customFormat="1" ht="43.5" customHeight="1">
      <c r="A43" s="329">
        <v>25</v>
      </c>
      <c r="B43" s="360" t="s">
        <v>355</v>
      </c>
      <c r="C43" s="360" t="s">
        <v>701</v>
      </c>
      <c r="D43" s="360" t="s">
        <v>382</v>
      </c>
      <c r="E43" s="360" t="s">
        <v>383</v>
      </c>
      <c r="F43" s="360" t="s">
        <v>384</v>
      </c>
      <c r="G43" s="346"/>
      <c r="H43" s="346"/>
      <c r="I43" s="360">
        <v>1995</v>
      </c>
      <c r="J43" s="360">
        <v>2008</v>
      </c>
      <c r="K43" s="329" t="s">
        <v>699</v>
      </c>
      <c r="L43" s="329"/>
      <c r="M43" s="361" t="s">
        <v>385</v>
      </c>
      <c r="N43" s="345" t="s">
        <v>361</v>
      </c>
      <c r="O43" s="366">
        <v>25</v>
      </c>
      <c r="P43" s="329"/>
      <c r="Q43" s="329" t="s">
        <v>105</v>
      </c>
      <c r="R43" s="336">
        <v>74600</v>
      </c>
      <c r="S43" s="355" t="s">
        <v>386</v>
      </c>
      <c r="T43" s="362">
        <v>53800</v>
      </c>
      <c r="U43" s="272"/>
      <c r="V43" s="359"/>
      <c r="W43" s="345" t="s">
        <v>734</v>
      </c>
      <c r="X43" s="345" t="s">
        <v>735</v>
      </c>
      <c r="Y43" s="345" t="s">
        <v>734</v>
      </c>
      <c r="Z43" s="345" t="s">
        <v>735</v>
      </c>
    </row>
    <row r="44" spans="1:26" ht="18.75" customHeight="1">
      <c r="A44" s="378" t="s">
        <v>606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6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2.75" customHeight="1">
      <c r="A45" s="2"/>
      <c r="B45" s="13" t="s">
        <v>156</v>
      </c>
      <c r="C45" s="13"/>
      <c r="D45" s="13"/>
      <c r="E45" s="13"/>
      <c r="F45" s="13"/>
      <c r="G45" s="13"/>
      <c r="H45" s="13"/>
      <c r="I45" s="2"/>
      <c r="J45" s="66"/>
      <c r="K45" s="2"/>
      <c r="L45" s="2"/>
      <c r="M45" s="93"/>
      <c r="N45" s="2"/>
      <c r="O45" s="77"/>
      <c r="P45" s="2"/>
      <c r="Q45" s="2"/>
      <c r="R45" s="34"/>
      <c r="S45" s="34"/>
      <c r="T45" s="34"/>
      <c r="U45" s="34"/>
      <c r="V45" s="183"/>
      <c r="W45" s="183"/>
      <c r="X45" s="183"/>
      <c r="Y45" s="183"/>
      <c r="Z45" s="183"/>
    </row>
    <row r="46" spans="1:26" ht="15.75" customHeight="1">
      <c r="A46" s="378" t="s">
        <v>607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6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38.25" customHeight="1">
      <c r="A47" s="2">
        <v>26</v>
      </c>
      <c r="B47" s="2" t="s">
        <v>419</v>
      </c>
      <c r="C47" s="2" t="s">
        <v>420</v>
      </c>
      <c r="D47" s="2" t="s">
        <v>421</v>
      </c>
      <c r="E47" s="2" t="s">
        <v>424</v>
      </c>
      <c r="F47" s="2" t="s">
        <v>238</v>
      </c>
      <c r="G47" s="13"/>
      <c r="H47" s="13"/>
      <c r="I47" s="2">
        <v>1.4</v>
      </c>
      <c r="J47" s="2">
        <v>2004</v>
      </c>
      <c r="K47" s="2" t="s">
        <v>426</v>
      </c>
      <c r="L47" s="2" t="s">
        <v>427</v>
      </c>
      <c r="M47" s="2">
        <v>5</v>
      </c>
      <c r="N47" s="208" t="s">
        <v>430</v>
      </c>
      <c r="O47" s="3">
        <v>26</v>
      </c>
      <c r="P47" s="2" t="s">
        <v>432</v>
      </c>
      <c r="Q47" s="2" t="s">
        <v>433</v>
      </c>
      <c r="R47" s="2">
        <v>135919</v>
      </c>
      <c r="S47" s="2" t="s">
        <v>430</v>
      </c>
      <c r="T47" s="154">
        <v>18900</v>
      </c>
      <c r="U47" s="2" t="s">
        <v>430</v>
      </c>
      <c r="V47" s="2" t="s">
        <v>430</v>
      </c>
      <c r="W47" s="2" t="s">
        <v>736</v>
      </c>
      <c r="X47" s="2" t="s">
        <v>737</v>
      </c>
      <c r="Y47" s="2" t="s">
        <v>736</v>
      </c>
      <c r="Z47" s="2" t="s">
        <v>737</v>
      </c>
    </row>
    <row r="48" spans="1:26" ht="39.75" customHeight="1">
      <c r="A48" s="2">
        <v>27</v>
      </c>
      <c r="B48" s="2" t="s">
        <v>419</v>
      </c>
      <c r="C48" s="2" t="s">
        <v>422</v>
      </c>
      <c r="D48" s="2" t="s">
        <v>423</v>
      </c>
      <c r="E48" s="2" t="s">
        <v>425</v>
      </c>
      <c r="F48" s="2" t="s">
        <v>238</v>
      </c>
      <c r="G48" s="2"/>
      <c r="H48" s="2"/>
      <c r="I48" s="2">
        <v>1.7</v>
      </c>
      <c r="J48" s="2">
        <v>2010</v>
      </c>
      <c r="K48" s="2" t="s">
        <v>428</v>
      </c>
      <c r="L48" s="2" t="s">
        <v>429</v>
      </c>
      <c r="M48" s="2">
        <v>7</v>
      </c>
      <c r="N48" s="208" t="s">
        <v>431</v>
      </c>
      <c r="O48" s="3">
        <v>27</v>
      </c>
      <c r="P48" s="2" t="s">
        <v>434</v>
      </c>
      <c r="Q48" s="2" t="s">
        <v>433</v>
      </c>
      <c r="R48" s="2">
        <v>8827</v>
      </c>
      <c r="S48" s="2" t="s">
        <v>97</v>
      </c>
      <c r="T48" s="154">
        <v>55800</v>
      </c>
      <c r="U48" s="2" t="s">
        <v>97</v>
      </c>
      <c r="V48" s="2">
        <v>1200</v>
      </c>
      <c r="W48" s="2" t="s">
        <v>740</v>
      </c>
      <c r="X48" s="2" t="s">
        <v>741</v>
      </c>
      <c r="Y48" s="2" t="s">
        <v>740</v>
      </c>
      <c r="Z48" s="2" t="s">
        <v>741</v>
      </c>
    </row>
    <row r="49" spans="1:26" ht="15.75" customHeight="1">
      <c r="A49" s="424" t="s">
        <v>613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</row>
    <row r="50" spans="1:26" ht="12.75">
      <c r="A50" s="257"/>
      <c r="B50" s="13" t="s">
        <v>156</v>
      </c>
      <c r="C50" s="211"/>
      <c r="D50" s="212"/>
      <c r="E50" s="211"/>
      <c r="F50" s="211"/>
      <c r="G50" s="53"/>
      <c r="H50" s="210"/>
      <c r="I50" s="183"/>
      <c r="J50" s="183"/>
      <c r="K50" s="53"/>
      <c r="L50" s="183"/>
      <c r="M50" s="53"/>
      <c r="N50" s="183"/>
      <c r="O50" s="368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s="217" customFormat="1" ht="15.75" customHeight="1">
      <c r="A51" s="424" t="s">
        <v>614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</row>
    <row r="52" spans="1:26" ht="12.75">
      <c r="A52" s="183"/>
      <c r="B52" s="13" t="s">
        <v>156</v>
      </c>
      <c r="C52" s="183"/>
      <c r="D52" s="209"/>
      <c r="E52" s="183"/>
      <c r="F52" s="183"/>
      <c r="G52" s="53"/>
      <c r="H52" s="210"/>
      <c r="I52" s="183"/>
      <c r="J52" s="183"/>
      <c r="K52" s="53"/>
      <c r="L52" s="183"/>
      <c r="M52" s="53"/>
      <c r="N52" s="183"/>
      <c r="O52" s="368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5.75" customHeight="1">
      <c r="A53" s="424" t="s">
        <v>610</v>
      </c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</row>
    <row r="54" spans="1:26" ht="40.5" customHeight="1">
      <c r="A54" s="183">
        <v>28</v>
      </c>
      <c r="B54" s="139" t="s">
        <v>502</v>
      </c>
      <c r="C54" s="139" t="s">
        <v>503</v>
      </c>
      <c r="D54" s="139" t="s">
        <v>504</v>
      </c>
      <c r="E54" s="139" t="s">
        <v>505</v>
      </c>
      <c r="F54" s="139" t="s">
        <v>255</v>
      </c>
      <c r="G54" s="53"/>
      <c r="H54" s="210"/>
      <c r="I54" s="139">
        <v>2500</v>
      </c>
      <c r="J54" s="139">
        <v>1998</v>
      </c>
      <c r="K54" s="142" t="s">
        <v>506</v>
      </c>
      <c r="L54" s="142" t="s">
        <v>507</v>
      </c>
      <c r="M54" s="142">
        <v>9</v>
      </c>
      <c r="N54" s="139">
        <v>995</v>
      </c>
      <c r="O54" s="369">
        <v>28</v>
      </c>
      <c r="P54" s="142">
        <v>2680</v>
      </c>
      <c r="Q54" s="142" t="s">
        <v>105</v>
      </c>
      <c r="R54" s="139">
        <v>293000</v>
      </c>
      <c r="S54" s="142"/>
      <c r="T54" s="357">
        <v>20200</v>
      </c>
      <c r="U54" s="142"/>
      <c r="V54" s="142"/>
      <c r="W54" s="139" t="s">
        <v>738</v>
      </c>
      <c r="X54" s="139" t="s">
        <v>739</v>
      </c>
      <c r="Y54" s="139" t="s">
        <v>738</v>
      </c>
      <c r="Z54" s="139" t="s">
        <v>739</v>
      </c>
    </row>
    <row r="55" spans="1:26" ht="15.75" customHeight="1">
      <c r="A55" s="424" t="s">
        <v>611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</row>
    <row r="56" spans="1:26" ht="12.75">
      <c r="A56" s="183"/>
      <c r="B56" s="13" t="s">
        <v>156</v>
      </c>
      <c r="C56" s="183"/>
      <c r="D56" s="209"/>
      <c r="E56" s="183"/>
      <c r="F56" s="183"/>
      <c r="G56" s="53"/>
      <c r="H56" s="210"/>
      <c r="I56" s="183"/>
      <c r="J56" s="183"/>
      <c r="K56" s="53"/>
      <c r="L56" s="183"/>
      <c r="M56" s="53"/>
      <c r="N56" s="183"/>
      <c r="O56" s="368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</sheetData>
  <sheetProtection/>
  <mergeCells count="39">
    <mergeCell ref="A49:Z49"/>
    <mergeCell ref="A51:Z51"/>
    <mergeCell ref="A53:Z53"/>
    <mergeCell ref="A55:Z55"/>
    <mergeCell ref="A9:N9"/>
    <mergeCell ref="A11:N11"/>
    <mergeCell ref="A13:N13"/>
    <mergeCell ref="A27:N27"/>
    <mergeCell ref="A46:N46"/>
    <mergeCell ref="A29:N29"/>
    <mergeCell ref="A39:N39"/>
    <mergeCell ref="A42:N42"/>
    <mergeCell ref="A44:N44"/>
    <mergeCell ref="K1:L1"/>
    <mergeCell ref="A2:L2"/>
    <mergeCell ref="I3:I5"/>
    <mergeCell ref="G3:H4"/>
    <mergeCell ref="L3:L5"/>
    <mergeCell ref="J3:J5"/>
    <mergeCell ref="K3:K5"/>
    <mergeCell ref="S3:S5"/>
    <mergeCell ref="T3:T5"/>
    <mergeCell ref="U3:V4"/>
    <mergeCell ref="F3:F5"/>
    <mergeCell ref="A7:N7"/>
    <mergeCell ref="M3:M5"/>
    <mergeCell ref="N3:N5"/>
    <mergeCell ref="O3:O5"/>
    <mergeCell ref="P3:P5"/>
    <mergeCell ref="W3:X4"/>
    <mergeCell ref="A15:N15"/>
    <mergeCell ref="Y3:Z4"/>
    <mergeCell ref="B3:B5"/>
    <mergeCell ref="C3:C5"/>
    <mergeCell ref="D3:D5"/>
    <mergeCell ref="E3:E5"/>
    <mergeCell ref="Q3:Q5"/>
    <mergeCell ref="R3:R5"/>
    <mergeCell ref="A3:A5"/>
  </mergeCells>
  <printOptions horizontalCentered="1"/>
  <pageMargins left="0" right="0" top="0.7874015748031497" bottom="0.3937007874015748" header="0" footer="0"/>
  <pageSetup horizontalDpi="600" verticalDpi="600" orientation="landscape" paperSize="9" scale="57" r:id="rId3"/>
  <rowBreaks count="1" manualBreakCount="1">
    <brk id="31" max="25" man="1"/>
  </rowBreaks>
  <colBreaks count="1" manualBreakCount="1">
    <brk id="14" max="5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28.140625" style="274" customWidth="1"/>
    <col min="2" max="2" width="32.28125" style="273" customWidth="1"/>
    <col min="3" max="3" width="24.140625" style="273" customWidth="1"/>
    <col min="4" max="4" width="19.8515625" style="274" customWidth="1"/>
    <col min="5" max="16384" width="9.140625" style="274" customWidth="1"/>
  </cols>
  <sheetData>
    <row r="1" spans="1:4" s="72" customFormat="1" ht="12.75">
      <c r="A1" s="132" t="s">
        <v>702</v>
      </c>
      <c r="B1" s="71"/>
      <c r="C1" s="89"/>
      <c r="D1" s="96"/>
    </row>
    <row r="3" spans="1:4" ht="12.75">
      <c r="A3" s="426" t="s">
        <v>703</v>
      </c>
      <c r="B3" s="426"/>
      <c r="C3" s="426"/>
      <c r="D3" s="426"/>
    </row>
    <row r="4" spans="1:4" ht="13.5" thickBot="1">
      <c r="A4" s="275"/>
      <c r="B4" s="275"/>
      <c r="C4" s="275"/>
      <c r="D4" s="275"/>
    </row>
    <row r="5" spans="1:4" ht="22.5">
      <c r="A5" s="276" t="s">
        <v>658</v>
      </c>
      <c r="B5" s="277" t="s">
        <v>659</v>
      </c>
      <c r="C5" s="277" t="s">
        <v>1</v>
      </c>
      <c r="D5" s="278" t="s">
        <v>660</v>
      </c>
    </row>
    <row r="6" spans="1:4" ht="21" customHeight="1">
      <c r="A6" s="280" t="s">
        <v>663</v>
      </c>
      <c r="B6" s="281"/>
      <c r="C6" s="281"/>
      <c r="D6" s="282"/>
    </row>
    <row r="7" spans="1:4" s="279" customFormat="1" ht="16.5" customHeight="1">
      <c r="A7" s="283" t="s">
        <v>661</v>
      </c>
      <c r="B7" s="284" t="s">
        <v>664</v>
      </c>
      <c r="C7" s="284">
        <v>1</v>
      </c>
      <c r="D7" s="285">
        <v>4518.23</v>
      </c>
    </row>
    <row r="8" spans="1:4" s="279" customFormat="1" ht="16.5" customHeight="1">
      <c r="A8" s="283" t="s">
        <v>661</v>
      </c>
      <c r="B8" s="284" t="s">
        <v>665</v>
      </c>
      <c r="C8" s="284">
        <v>3</v>
      </c>
      <c r="D8" s="285">
        <v>7317</v>
      </c>
    </row>
    <row r="9" spans="1:4" s="279" customFormat="1" ht="16.5" customHeight="1">
      <c r="A9" s="283" t="s">
        <v>661</v>
      </c>
      <c r="B9" s="286" t="s">
        <v>666</v>
      </c>
      <c r="C9" s="286">
        <v>2</v>
      </c>
      <c r="D9" s="287">
        <v>1450</v>
      </c>
    </row>
    <row r="10" spans="1:4" s="279" customFormat="1" ht="16.5" customHeight="1">
      <c r="A10" s="283" t="s">
        <v>661</v>
      </c>
      <c r="B10" s="286" t="s">
        <v>662</v>
      </c>
      <c r="C10" s="286">
        <v>12</v>
      </c>
      <c r="D10" s="301">
        <v>13945</v>
      </c>
    </row>
    <row r="11" spans="1:4" s="279" customFormat="1" ht="16.5" customHeight="1">
      <c r="A11" s="283" t="s">
        <v>661</v>
      </c>
      <c r="B11" s="286" t="s">
        <v>667</v>
      </c>
      <c r="C11" s="286">
        <v>1</v>
      </c>
      <c r="D11" s="288">
        <v>2398</v>
      </c>
    </row>
    <row r="12" spans="1:28" ht="19.5" customHeight="1">
      <c r="A12" s="280" t="s">
        <v>668</v>
      </c>
      <c r="B12" s="281"/>
      <c r="C12" s="281"/>
      <c r="D12" s="282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</row>
    <row r="13" spans="1:28" s="292" customFormat="1" ht="16.5" customHeight="1">
      <c r="A13" s="283" t="s">
        <v>661</v>
      </c>
      <c r="B13" s="290" t="s">
        <v>669</v>
      </c>
      <c r="C13" s="290">
        <v>1</v>
      </c>
      <c r="D13" s="302">
        <v>1041.3</v>
      </c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</row>
    <row r="14" spans="1:4" s="279" customFormat="1" ht="16.5" customHeight="1">
      <c r="A14" s="283" t="s">
        <v>661</v>
      </c>
      <c r="B14" s="284" t="s">
        <v>665</v>
      </c>
      <c r="C14" s="284">
        <v>7</v>
      </c>
      <c r="D14" s="285">
        <v>17459.45</v>
      </c>
    </row>
    <row r="15" spans="1:28" s="292" customFormat="1" ht="16.5" customHeight="1">
      <c r="A15" s="283" t="s">
        <v>661</v>
      </c>
      <c r="B15" s="286" t="s">
        <v>662</v>
      </c>
      <c r="C15" s="286">
        <v>2</v>
      </c>
      <c r="D15" s="301">
        <v>1524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</row>
    <row r="16" spans="1:28" s="292" customFormat="1" ht="16.5" customHeight="1">
      <c r="A16" s="283" t="s">
        <v>661</v>
      </c>
      <c r="B16" s="286" t="s">
        <v>670</v>
      </c>
      <c r="C16" s="286">
        <v>1</v>
      </c>
      <c r="D16" s="288">
        <v>5742</v>
      </c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</row>
    <row r="17" spans="1:4" ht="21" customHeight="1">
      <c r="A17" s="280" t="s">
        <v>673</v>
      </c>
      <c r="B17" s="281"/>
      <c r="C17" s="281"/>
      <c r="D17" s="282"/>
    </row>
    <row r="18" spans="1:4" s="279" customFormat="1" ht="16.5" customHeight="1">
      <c r="A18" s="283" t="s">
        <v>661</v>
      </c>
      <c r="B18" s="284" t="s">
        <v>664</v>
      </c>
      <c r="C18" s="284">
        <v>1</v>
      </c>
      <c r="D18" s="285">
        <v>734.55</v>
      </c>
    </row>
    <row r="19" spans="1:4" s="279" customFormat="1" ht="16.5" customHeight="1">
      <c r="A19" s="283" t="s">
        <v>661</v>
      </c>
      <c r="B19" s="284" t="s">
        <v>665</v>
      </c>
      <c r="C19" s="284">
        <v>6</v>
      </c>
      <c r="D19" s="285">
        <f>5970.83+2033.3+1695.53+2000+4217.22+1779.95</f>
        <v>17696.83</v>
      </c>
    </row>
    <row r="20" spans="1:4" s="279" customFormat="1" ht="16.5" customHeight="1" thickBot="1">
      <c r="A20" s="293" t="s">
        <v>661</v>
      </c>
      <c r="B20" s="294" t="s">
        <v>674</v>
      </c>
      <c r="C20" s="294">
        <v>12</v>
      </c>
      <c r="D20" s="303">
        <f>542.65+153.2+1326.78+2512.94+18000+500+18.08+100+443.85+2016.22+276.55+123.57</f>
        <v>26013.84</v>
      </c>
    </row>
    <row r="21" spans="1:28" ht="12.75">
      <c r="A21" s="295"/>
      <c r="B21" s="296"/>
      <c r="C21" s="297" t="s">
        <v>671</v>
      </c>
      <c r="D21" s="298">
        <f>SUM(D7:D20)</f>
        <v>99840.2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</row>
    <row r="22" spans="1:28" ht="12.75">
      <c r="A22" s="299"/>
      <c r="B22" s="296"/>
      <c r="C22" s="296"/>
      <c r="D22" s="300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</row>
    <row r="23" spans="5:27" ht="12.75"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</row>
    <row r="24" spans="5:28" ht="12.75">
      <c r="E24" s="289" t="s">
        <v>672</v>
      </c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</row>
    <row r="25" spans="5:28" ht="12.75"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</row>
    <row r="26" spans="1:28" ht="12.75">
      <c r="A26" s="295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</row>
    <row r="27" spans="1:28" ht="12.75">
      <c r="A27" s="295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</row>
    <row r="28" spans="1:28" ht="12.75">
      <c r="A28" s="295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</row>
    <row r="29" spans="1:28" ht="12.75">
      <c r="A29" s="295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</row>
    <row r="30" spans="1:28" ht="12.75">
      <c r="A30" s="295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</row>
    <row r="31" spans="1:28" ht="12.75">
      <c r="A31" s="295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</row>
    <row r="32" spans="1:28" ht="12.75">
      <c r="A32" s="295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</row>
    <row r="33" spans="1:28" ht="12.75">
      <c r="A33" s="29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</row>
    <row r="34" spans="1:28" ht="12.75">
      <c r="A34" s="295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</row>
    <row r="35" spans="1:28" ht="12.75">
      <c r="A35" s="295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</row>
    <row r="36" spans="1:28" ht="12.75">
      <c r="A36" s="295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</row>
    <row r="37" spans="1:28" ht="12.75">
      <c r="A37" s="295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</row>
    <row r="38" spans="1:28" ht="12.75">
      <c r="A38" s="295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</row>
    <row r="39" spans="1:28" ht="12.75">
      <c r="A39" s="295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</row>
    <row r="40" spans="1:28" ht="12.75">
      <c r="A40" s="295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</row>
    <row r="41" ht="12.75">
      <c r="A41" s="295"/>
    </row>
    <row r="42" ht="12.75">
      <c r="A42" s="295"/>
    </row>
    <row r="43" ht="12.75">
      <c r="A43" s="295"/>
    </row>
    <row r="44" ht="12.75">
      <c r="A44" s="295"/>
    </row>
    <row r="45" spans="1:28" s="273" customFormat="1" ht="12.75">
      <c r="A45" s="295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</row>
    <row r="46" spans="1:28" s="273" customFormat="1" ht="12.75">
      <c r="A46" s="295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</row>
    <row r="47" spans="1:28" s="273" customFormat="1" ht="12.75">
      <c r="A47" s="295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</row>
    <row r="48" spans="1:28" s="273" customFormat="1" ht="12.75">
      <c r="A48" s="295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</row>
    <row r="49" spans="1:28" s="273" customFormat="1" ht="12.75">
      <c r="A49" s="295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</row>
    <row r="50" spans="1:28" s="273" customFormat="1" ht="12.75">
      <c r="A50" s="295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</row>
    <row r="51" spans="1:28" s="273" customFormat="1" ht="12.75">
      <c r="A51" s="295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</row>
    <row r="52" spans="1:28" s="273" customFormat="1" ht="12.75">
      <c r="A52" s="295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</row>
    <row r="53" spans="1:28" s="273" customFormat="1" ht="12.75">
      <c r="A53" s="295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</row>
    <row r="54" spans="1:28" s="273" customFormat="1" ht="12.75">
      <c r="A54" s="295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</row>
    <row r="55" spans="1:28" s="273" customFormat="1" ht="12.75">
      <c r="A55" s="295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</row>
    <row r="56" spans="1:28" s="273" customFormat="1" ht="12.75">
      <c r="A56" s="295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</row>
    <row r="57" spans="1:28" s="273" customFormat="1" ht="12.75">
      <c r="A57" s="295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</row>
    <row r="58" spans="1:28" s="273" customFormat="1" ht="12.75">
      <c r="A58" s="295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</row>
    <row r="59" spans="1:28" s="273" customFormat="1" ht="12.75">
      <c r="A59" s="295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</row>
    <row r="60" spans="1:28" s="273" customFormat="1" ht="12.75">
      <c r="A60" s="295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</row>
  </sheetData>
  <sheetProtection/>
  <mergeCells count="1">
    <mergeCell ref="A3:D3"/>
  </mergeCells>
  <printOptions/>
  <pageMargins left="1.53" right="0.75" top="0.53" bottom="0.49" header="0.5" footer="0.5"/>
  <pageSetup horizontalDpi="600" verticalDpi="600" orientation="landscape" paperSize="9" scale="110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7">
      <selection activeCell="C13" sqref="C13"/>
    </sheetView>
  </sheetViews>
  <sheetFormatPr defaultColWidth="9.140625" defaultRowHeight="12.75"/>
  <cols>
    <col min="1" max="1" width="5.8515625" style="87" customWidth="1"/>
    <col min="2" max="2" width="50.140625" style="0" customWidth="1"/>
    <col min="3" max="4" width="20.140625" style="75" customWidth="1"/>
  </cols>
  <sheetData>
    <row r="1" spans="2:4" ht="16.5">
      <c r="B1" s="8" t="s">
        <v>45</v>
      </c>
      <c r="D1" s="76"/>
    </row>
    <row r="2" ht="16.5">
      <c r="B2" s="8"/>
    </row>
    <row r="3" spans="2:4" ht="12.75" customHeight="1">
      <c r="B3" s="427" t="s">
        <v>77</v>
      </c>
      <c r="C3" s="427"/>
      <c r="D3" s="427"/>
    </row>
    <row r="4" spans="1:4" ht="25.5">
      <c r="A4" s="9" t="s">
        <v>26</v>
      </c>
      <c r="B4" s="9" t="s">
        <v>23</v>
      </c>
      <c r="C4" s="77" t="s">
        <v>43</v>
      </c>
      <c r="D4" s="77" t="s">
        <v>22</v>
      </c>
    </row>
    <row r="5" spans="1:4" ht="26.25" customHeight="1">
      <c r="A5" s="85">
        <v>1</v>
      </c>
      <c r="B5" s="17" t="s">
        <v>85</v>
      </c>
      <c r="C5" s="127">
        <v>775682.96</v>
      </c>
      <c r="D5" s="45">
        <v>0</v>
      </c>
    </row>
    <row r="6" spans="1:4" s="6" customFormat="1" ht="26.25" customHeight="1">
      <c r="A6" s="86">
        <v>2</v>
      </c>
      <c r="B6" s="1" t="s">
        <v>526</v>
      </c>
      <c r="C6" s="141">
        <v>310363.37</v>
      </c>
      <c r="D6" s="45">
        <v>18071.46</v>
      </c>
    </row>
    <row r="7" spans="1:4" s="6" customFormat="1" ht="26.25" customHeight="1">
      <c r="A7" s="85">
        <v>3</v>
      </c>
      <c r="B7" s="17" t="s">
        <v>174</v>
      </c>
      <c r="C7" s="154">
        <f>267923.48+88412.9</f>
        <v>356336.38</v>
      </c>
      <c r="D7" s="45">
        <v>23751.52</v>
      </c>
    </row>
    <row r="8" spans="1:4" s="6" customFormat="1" ht="26.25" customHeight="1">
      <c r="A8" s="86">
        <v>4</v>
      </c>
      <c r="B8" s="81" t="s">
        <v>201</v>
      </c>
      <c r="C8" s="161">
        <v>1009638.36</v>
      </c>
      <c r="D8" s="78">
        <v>64962.8</v>
      </c>
    </row>
    <row r="9" spans="1:4" s="6" customFormat="1" ht="26.25" customHeight="1">
      <c r="A9" s="86">
        <v>5</v>
      </c>
      <c r="B9" s="262" t="s">
        <v>563</v>
      </c>
      <c r="C9" s="161">
        <f>107185.49+287002.97+51878+75938.57+214743.22+205005.18+18237.22+7181.55+4230</f>
        <v>971402.2</v>
      </c>
      <c r="D9" s="82">
        <v>741124.58</v>
      </c>
    </row>
    <row r="10" spans="1:4" s="6" customFormat="1" ht="26.25" customHeight="1">
      <c r="A10" s="85">
        <v>6</v>
      </c>
      <c r="B10" s="17" t="s">
        <v>240</v>
      </c>
      <c r="C10" s="45">
        <v>37127.02</v>
      </c>
      <c r="D10" s="82"/>
    </row>
    <row r="11" spans="1:4" s="6" customFormat="1" ht="26.25" customHeight="1">
      <c r="A11" s="86">
        <v>7</v>
      </c>
      <c r="B11" s="33" t="s">
        <v>257</v>
      </c>
      <c r="C11" s="83">
        <v>196416.34</v>
      </c>
      <c r="D11" s="84"/>
    </row>
    <row r="12" spans="1:4" s="6" customFormat="1" ht="26.25" customHeight="1">
      <c r="A12" s="85">
        <v>8</v>
      </c>
      <c r="B12" s="313" t="s">
        <v>691</v>
      </c>
      <c r="C12" s="45">
        <v>0</v>
      </c>
      <c r="D12" s="45"/>
    </row>
    <row r="13" spans="1:4" ht="26.25" customHeight="1">
      <c r="A13" s="86">
        <v>9</v>
      </c>
      <c r="B13" s="33" t="s">
        <v>362</v>
      </c>
      <c r="C13" s="304">
        <f>503886+5963.25</f>
        <v>509849.25</v>
      </c>
      <c r="D13" s="45"/>
    </row>
    <row r="14" spans="1:4" s="6" customFormat="1" ht="26.25" customHeight="1">
      <c r="A14" s="86">
        <v>10</v>
      </c>
      <c r="B14" s="33" t="s">
        <v>388</v>
      </c>
      <c r="C14" s="141">
        <f>134197.55+10849.08</f>
        <v>145046.62999999998</v>
      </c>
      <c r="D14" s="45"/>
    </row>
    <row r="15" spans="1:4" s="6" customFormat="1" ht="26.25" customHeight="1">
      <c r="A15" s="85">
        <v>11</v>
      </c>
      <c r="B15" s="33" t="s">
        <v>397</v>
      </c>
      <c r="C15" s="141">
        <f>553761.04</f>
        <v>553761.04</v>
      </c>
      <c r="D15" s="45"/>
    </row>
    <row r="16" spans="1:4" s="6" customFormat="1" ht="26.25" customHeight="1">
      <c r="A16" s="86">
        <v>12</v>
      </c>
      <c r="B16" s="33" t="s">
        <v>436</v>
      </c>
      <c r="C16" s="141">
        <v>592593.8</v>
      </c>
      <c r="D16" s="45">
        <v>9800.59</v>
      </c>
    </row>
    <row r="17" spans="1:4" s="6" customFormat="1" ht="26.25" customHeight="1">
      <c r="A17" s="85">
        <v>13</v>
      </c>
      <c r="B17" s="33" t="s">
        <v>450</v>
      </c>
      <c r="C17" s="141">
        <v>269028.14</v>
      </c>
      <c r="D17" s="45">
        <v>28368.98</v>
      </c>
    </row>
    <row r="18" spans="1:4" s="6" customFormat="1" ht="26.25" customHeight="1">
      <c r="A18" s="86">
        <v>14</v>
      </c>
      <c r="B18" s="33" t="s">
        <v>462</v>
      </c>
      <c r="C18" s="141">
        <v>498910.06</v>
      </c>
      <c r="D18" s="45"/>
    </row>
    <row r="19" spans="1:4" s="6" customFormat="1" ht="26.25" customHeight="1">
      <c r="A19" s="86">
        <v>15</v>
      </c>
      <c r="B19" s="33" t="s">
        <v>508</v>
      </c>
      <c r="C19" s="141">
        <v>92362</v>
      </c>
      <c r="D19" s="45">
        <v>6108</v>
      </c>
    </row>
    <row r="20" spans="1:4" ht="18" customHeight="1">
      <c r="A20" s="85"/>
      <c r="B20" s="18" t="s">
        <v>24</v>
      </c>
      <c r="C20" s="79">
        <f>SUM(C13:C19)</f>
        <v>2661550.92</v>
      </c>
      <c r="D20" s="79">
        <f>SUM(D5:D15)</f>
        <v>847910.36</v>
      </c>
    </row>
    <row r="21" spans="2:4" ht="12.75">
      <c r="B21" s="6"/>
      <c r="C21" s="80"/>
      <c r="D21" s="80"/>
    </row>
    <row r="22" spans="2:4" ht="12.75">
      <c r="B22" s="6"/>
      <c r="C22" s="80"/>
      <c r="D22" s="80"/>
    </row>
    <row r="23" spans="2:4" ht="12.75">
      <c r="B23" s="6"/>
      <c r="C23" s="80"/>
      <c r="D23" s="80"/>
    </row>
    <row r="24" spans="2:4" ht="12.75">
      <c r="B24" s="6"/>
      <c r="C24" s="80"/>
      <c r="D24" s="80"/>
    </row>
    <row r="25" spans="2:4" ht="12.75">
      <c r="B25" s="6"/>
      <c r="C25" s="80"/>
      <c r="D25" s="80"/>
    </row>
    <row r="26" spans="2:4" ht="12.75">
      <c r="B26" s="6"/>
      <c r="C26" s="80"/>
      <c r="D26" s="80"/>
    </row>
    <row r="27" spans="2:4" ht="12.75">
      <c r="B27" s="6"/>
      <c r="C27" s="80"/>
      <c r="D27" s="80"/>
    </row>
    <row r="28" spans="2:4" ht="12.75">
      <c r="B28" s="6"/>
      <c r="C28" s="80"/>
      <c r="D28" s="80"/>
    </row>
    <row r="29" spans="2:4" ht="12.75">
      <c r="B29" s="6"/>
      <c r="C29" s="80"/>
      <c r="D29" s="80"/>
    </row>
    <row r="30" spans="2:4" ht="12.75">
      <c r="B30" s="6"/>
      <c r="C30" s="80"/>
      <c r="D30" s="80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BreakPreview" zoomScaleSheetLayoutView="100" zoomScalePageLayoutView="0" workbookViewId="0" topLeftCell="A16">
      <selection activeCell="D43" sqref="D43"/>
    </sheetView>
  </sheetViews>
  <sheetFormatPr defaultColWidth="9.140625" defaultRowHeight="12.75"/>
  <cols>
    <col min="1" max="1" width="4.140625" style="87" customWidth="1"/>
    <col min="2" max="2" width="53.28125" style="0" customWidth="1"/>
    <col min="3" max="3" width="40.7109375" style="0" customWidth="1"/>
  </cols>
  <sheetData>
    <row r="1" spans="2:3" ht="15" customHeight="1">
      <c r="B1" s="27" t="s">
        <v>46</v>
      </c>
      <c r="C1" s="97"/>
    </row>
    <row r="2" ht="12.75">
      <c r="B2" s="27"/>
    </row>
    <row r="3" spans="1:4" ht="69" customHeight="1">
      <c r="A3" s="431" t="s">
        <v>519</v>
      </c>
      <c r="B3" s="431"/>
      <c r="C3" s="431"/>
      <c r="D3" s="99"/>
    </row>
    <row r="4" spans="1:4" ht="9" customHeight="1">
      <c r="A4" s="98"/>
      <c r="B4" s="98"/>
      <c r="C4" s="98"/>
      <c r="D4" s="99"/>
    </row>
    <row r="6" spans="1:3" ht="30.75" customHeight="1">
      <c r="A6" s="100" t="s">
        <v>26</v>
      </c>
      <c r="B6" s="100" t="s">
        <v>41</v>
      </c>
      <c r="C6" s="101" t="s">
        <v>42</v>
      </c>
    </row>
    <row r="7" spans="1:3" ht="17.25" customHeight="1">
      <c r="A7" s="428" t="s">
        <v>107</v>
      </c>
      <c r="B7" s="429"/>
      <c r="C7" s="430"/>
    </row>
    <row r="8" spans="1:3" ht="30.75" customHeight="1">
      <c r="A8" s="85">
        <v>1</v>
      </c>
      <c r="B8" s="128" t="s">
        <v>520</v>
      </c>
      <c r="C8" s="129" t="s">
        <v>106</v>
      </c>
    </row>
    <row r="9" spans="1:3" ht="17.25" customHeight="1">
      <c r="A9" s="428" t="s">
        <v>525</v>
      </c>
      <c r="B9" s="429"/>
      <c r="C9" s="430"/>
    </row>
    <row r="10" spans="1:3" ht="18" customHeight="1">
      <c r="A10" s="85"/>
      <c r="B10" s="35" t="s">
        <v>156</v>
      </c>
      <c r="C10" s="85"/>
    </row>
    <row r="11" spans="1:3" ht="17.25" customHeight="1">
      <c r="A11" s="428" t="s">
        <v>178</v>
      </c>
      <c r="B11" s="429"/>
      <c r="C11" s="430"/>
    </row>
    <row r="12" spans="1:3" ht="18" customHeight="1">
      <c r="A12" s="85"/>
      <c r="B12" s="35" t="s">
        <v>156</v>
      </c>
      <c r="C12" s="85"/>
    </row>
    <row r="13" spans="1:3" ht="17.25" customHeight="1">
      <c r="A13" s="428" t="s">
        <v>203</v>
      </c>
      <c r="B13" s="429"/>
      <c r="C13" s="430"/>
    </row>
    <row r="14" spans="1:3" ht="18" customHeight="1">
      <c r="A14" s="85"/>
      <c r="B14" s="35" t="s">
        <v>156</v>
      </c>
      <c r="C14" s="124"/>
    </row>
    <row r="15" spans="1:3" ht="17.25" customHeight="1">
      <c r="A15" s="428" t="s">
        <v>564</v>
      </c>
      <c r="B15" s="429"/>
      <c r="C15" s="430"/>
    </row>
    <row r="16" spans="1:3" ht="18" customHeight="1">
      <c r="A16" s="85"/>
      <c r="B16" s="35" t="s">
        <v>156</v>
      </c>
      <c r="C16" s="124"/>
    </row>
    <row r="17" spans="1:3" ht="17.25" customHeight="1">
      <c r="A17" s="428" t="s">
        <v>239</v>
      </c>
      <c r="B17" s="429"/>
      <c r="C17" s="430"/>
    </row>
    <row r="18" spans="1:3" ht="18" customHeight="1">
      <c r="A18" s="85">
        <v>1</v>
      </c>
      <c r="B18" s="35" t="s">
        <v>615</v>
      </c>
      <c r="C18" s="50" t="s">
        <v>249</v>
      </c>
    </row>
    <row r="19" spans="1:3" ht="17.25" customHeight="1">
      <c r="A19" s="428" t="s">
        <v>258</v>
      </c>
      <c r="B19" s="429"/>
      <c r="C19" s="430"/>
    </row>
    <row r="20" spans="1:3" ht="18" customHeight="1">
      <c r="A20" s="85">
        <v>1</v>
      </c>
      <c r="B20" s="35" t="s">
        <v>156</v>
      </c>
      <c r="C20" s="85"/>
    </row>
    <row r="21" spans="1:3" ht="17.25" customHeight="1">
      <c r="A21" s="428" t="s">
        <v>343</v>
      </c>
      <c r="B21" s="429"/>
      <c r="C21" s="430"/>
    </row>
    <row r="22" spans="1:3" ht="18" customHeight="1">
      <c r="A22" s="85">
        <v>1</v>
      </c>
      <c r="B22" s="35" t="s">
        <v>156</v>
      </c>
      <c r="C22" s="85"/>
    </row>
    <row r="23" spans="1:3" ht="17.25" customHeight="1">
      <c r="A23" s="428" t="s">
        <v>363</v>
      </c>
      <c r="B23" s="429"/>
      <c r="C23" s="430"/>
    </row>
    <row r="24" spans="1:3" ht="18" customHeight="1">
      <c r="A24" s="85">
        <v>1</v>
      </c>
      <c r="B24" s="35" t="s">
        <v>156</v>
      </c>
      <c r="C24" s="85"/>
    </row>
    <row r="25" spans="1:3" ht="17.25" customHeight="1">
      <c r="A25" s="428" t="s">
        <v>387</v>
      </c>
      <c r="B25" s="429"/>
      <c r="C25" s="430"/>
    </row>
    <row r="26" spans="1:3" ht="53.25" customHeight="1">
      <c r="A26" s="85">
        <v>1</v>
      </c>
      <c r="B26" s="25" t="s">
        <v>389</v>
      </c>
      <c r="C26" s="25" t="s">
        <v>390</v>
      </c>
    </row>
    <row r="27" spans="1:3" ht="46.5" customHeight="1">
      <c r="A27" s="85">
        <v>2</v>
      </c>
      <c r="B27" s="25" t="s">
        <v>391</v>
      </c>
      <c r="C27" s="25" t="s">
        <v>392</v>
      </c>
    </row>
    <row r="28" spans="1:3" ht="18" customHeight="1">
      <c r="A28" s="85">
        <v>3</v>
      </c>
      <c r="B28" s="35" t="s">
        <v>642</v>
      </c>
      <c r="C28" s="50" t="s">
        <v>518</v>
      </c>
    </row>
    <row r="29" spans="1:3" ht="17.25" customHeight="1">
      <c r="A29" s="428" t="s">
        <v>398</v>
      </c>
      <c r="B29" s="429"/>
      <c r="C29" s="430"/>
    </row>
    <row r="30" spans="1:3" ht="18" customHeight="1">
      <c r="A30" s="85">
        <v>1</v>
      </c>
      <c r="B30" s="24" t="s">
        <v>648</v>
      </c>
      <c r="C30" s="25" t="s">
        <v>96</v>
      </c>
    </row>
    <row r="31" spans="1:3" ht="18" customHeight="1">
      <c r="A31" s="432" t="s">
        <v>437</v>
      </c>
      <c r="B31" s="433"/>
      <c r="C31" s="434"/>
    </row>
    <row r="32" spans="1:3" ht="19.5" customHeight="1">
      <c r="A32" s="85"/>
      <c r="B32" s="52"/>
      <c r="C32" s="85"/>
    </row>
    <row r="33" spans="1:3" ht="12.75">
      <c r="A33" s="435" t="s">
        <v>451</v>
      </c>
      <c r="B33" s="436"/>
      <c r="C33" s="437"/>
    </row>
    <row r="34" spans="1:3" ht="12.75">
      <c r="A34" s="214"/>
      <c r="B34" s="206"/>
      <c r="C34" s="206"/>
    </row>
    <row r="35" spans="1:3" ht="12.75">
      <c r="A35" s="435" t="s">
        <v>461</v>
      </c>
      <c r="B35" s="438"/>
      <c r="C35" s="439"/>
    </row>
    <row r="36" spans="1:3" ht="12.75">
      <c r="A36" s="85"/>
      <c r="B36" s="52"/>
      <c r="C36" s="52"/>
    </row>
    <row r="37" spans="1:3" ht="12.75">
      <c r="A37" s="435" t="s">
        <v>509</v>
      </c>
      <c r="B37" s="436"/>
      <c r="C37" s="437"/>
    </row>
    <row r="38" spans="1:3" ht="12.75">
      <c r="A38" s="85"/>
      <c r="B38" s="52"/>
      <c r="C38" s="52"/>
    </row>
  </sheetData>
  <sheetProtection/>
  <mergeCells count="16">
    <mergeCell ref="A31:C31"/>
    <mergeCell ref="A33:C33"/>
    <mergeCell ref="A35:C35"/>
    <mergeCell ref="A37:C37"/>
    <mergeCell ref="A29:C29"/>
    <mergeCell ref="A13:C13"/>
    <mergeCell ref="A17:C17"/>
    <mergeCell ref="A19:C19"/>
    <mergeCell ref="A21:C21"/>
    <mergeCell ref="A23:C23"/>
    <mergeCell ref="A25:C25"/>
    <mergeCell ref="A3:C3"/>
    <mergeCell ref="A7:C7"/>
    <mergeCell ref="A9:C9"/>
    <mergeCell ref="A11:C11"/>
    <mergeCell ref="A15:C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Gosia</cp:lastModifiedBy>
  <cp:lastPrinted>2011-12-16T06:43:47Z</cp:lastPrinted>
  <dcterms:created xsi:type="dcterms:W3CDTF">2004-04-21T13:58:08Z</dcterms:created>
  <dcterms:modified xsi:type="dcterms:W3CDTF">2011-12-16T20:30:44Z</dcterms:modified>
  <cp:category/>
  <cp:version/>
  <cp:contentType/>
  <cp:contentStatus/>
</cp:coreProperties>
</file>